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MALINETA\AppData\Roaming\iManage\Work\Recent\BNPP-CACIB_CAALF V 2023 - LOA Portfolio Securitisation\"/>
    </mc:Choice>
  </mc:AlternateContent>
  <xr:revisionPtr revIDLastSave="0" documentId="13_ncr:1_{C8149223-C463-4E81-B33E-09CB6DA4C9B2}" xr6:coauthVersionLast="47" xr6:coauthVersionMax="47" xr10:uidLastSave="{00000000-0000-0000-0000-000000000000}"/>
  <bookViews>
    <workbookView xWindow="28680" yWindow="-120" windowWidth="29040" windowHeight="15840" tabRatio="556" xr2:uid="{00000000-000D-0000-FFFF-FFFF00000000}"/>
  </bookViews>
  <sheets>
    <sheet name="STS_Non-ABCP" sheetId="1" r:id="rId1"/>
    <sheet name="Val" sheetId="2" state="hidden" r:id="rId2"/>
    <sheet name="Legend" sheetId="4" r:id="rId3"/>
    <sheet name="Change log - Summary" sheetId="5" r:id="rId4"/>
  </sheets>
  <definedNames>
    <definedName name="_xlnm._FilterDatabase" localSheetId="0" hidden="1">'STS_Non-ABCP'!$A$1:$AK$1</definedName>
    <definedName name="bmkStart" localSheetId="0">'STS_Non-ABCP'!$F$118</definedName>
    <definedName name="_xlnm.Print_Area" localSheetId="0">'STS_Non-ABCP'!$A$1:$N$161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3" i="1" l="1"/>
  <c r="Q4" i="1"/>
  <c r="Q5" i="1"/>
  <c r="Q6" i="1"/>
  <c r="Q7" i="1"/>
  <c r="Q8" i="1"/>
  <c r="Q9" i="1"/>
  <c r="Q10" i="1"/>
  <c r="Q11" i="1"/>
  <c r="Q12" i="1"/>
  <c r="Q13" i="1"/>
  <c r="Q14" i="1"/>
  <c r="Q15" i="1"/>
  <c r="Q16" i="1"/>
  <c r="Q17" i="1"/>
  <c r="Q18" i="1"/>
  <c r="Q19" i="1"/>
  <c r="Q20" i="1"/>
  <c r="Q21" i="1"/>
  <c r="Q22" i="1"/>
  <c r="Q23" i="1"/>
  <c r="Q24" i="1"/>
  <c r="Q25" i="1"/>
  <c r="Q26" i="1"/>
  <c r="Q27" i="1"/>
  <c r="Q28" i="1"/>
  <c r="Q29" i="1"/>
  <c r="Q30" i="1"/>
  <c r="Q31" i="1"/>
  <c r="Q32" i="1"/>
  <c r="Q33" i="1"/>
  <c r="Q34" i="1"/>
  <c r="Q35" i="1"/>
  <c r="Q36" i="1"/>
  <c r="Q37"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4"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Q104" i="1"/>
  <c r="Q105" i="1"/>
  <c r="Q106" i="1"/>
  <c r="Q107" i="1"/>
  <c r="Q108" i="1"/>
  <c r="Q109" i="1"/>
  <c r="Q110" i="1"/>
  <c r="Q111" i="1"/>
  <c r="Q112" i="1"/>
  <c r="Q113" i="1"/>
  <c r="Q114" i="1"/>
  <c r="Q115" i="1"/>
  <c r="Q116" i="1"/>
  <c r="Q117" i="1"/>
  <c r="Q118" i="1"/>
  <c r="Q119" i="1"/>
  <c r="Q120" i="1"/>
  <c r="Q121" i="1"/>
  <c r="Q122" i="1"/>
  <c r="Q123" i="1"/>
  <c r="Q124" i="1"/>
  <c r="Q125" i="1"/>
  <c r="Q126" i="1"/>
  <c r="Q127" i="1"/>
  <c r="Q128" i="1"/>
  <c r="Q129" i="1"/>
  <c r="Q130" i="1"/>
  <c r="Q131" i="1"/>
  <c r="Q132" i="1"/>
  <c r="Q133" i="1"/>
  <c r="Q134" i="1"/>
  <c r="Q135" i="1"/>
  <c r="Q136" i="1"/>
  <c r="Q137" i="1"/>
  <c r="Q138" i="1"/>
  <c r="Q139" i="1"/>
  <c r="Q140" i="1"/>
  <c r="Q141" i="1"/>
  <c r="Q142" i="1"/>
  <c r="Q143" i="1"/>
  <c r="Q144" i="1"/>
  <c r="Q145" i="1"/>
  <c r="Q146" i="1"/>
  <c r="Q147" i="1"/>
  <c r="Q148" i="1"/>
  <c r="Q149" i="1"/>
  <c r="Q150" i="1"/>
  <c r="Q151" i="1"/>
  <c r="Q152" i="1"/>
  <c r="Q153" i="1"/>
  <c r="Q154" i="1"/>
  <c r="Q155" i="1"/>
  <c r="Q156" i="1"/>
  <c r="Q157" i="1"/>
  <c r="Q158" i="1"/>
  <c r="Q159" i="1"/>
  <c r="Q160" i="1"/>
  <c r="Q161" i="1"/>
  <c r="A63" i="2"/>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57" i="2"/>
  <c r="A58" i="2" s="1"/>
  <c r="A59" i="2" s="1"/>
  <c r="A60" i="2" s="1"/>
  <c r="A61" i="2" s="1"/>
  <c r="A26" i="2"/>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25" i="2"/>
  <c r="V7" i="1" a="1"/>
  <c r="V7" i="1" s="1"/>
  <c r="V22" i="1" a="1"/>
  <c r="V22" i="1" s="1"/>
  <c r="V24" i="1" a="1"/>
  <c r="V24" i="1" s="1"/>
  <c r="V25" i="1" a="1"/>
  <c r="V25" i="1" s="1"/>
  <c r="V28" i="1" a="1"/>
  <c r="V28" i="1" s="1"/>
  <c r="V33" i="1" a="1"/>
  <c r="V33" i="1" s="1"/>
  <c r="V34" i="1" a="1"/>
  <c r="V34" i="1" s="1"/>
  <c r="V39" i="1" a="1"/>
  <c r="V39" i="1" s="1"/>
  <c r="V41" i="1" a="1"/>
  <c r="V41" i="1" s="1"/>
  <c r="V43" i="1" a="1"/>
  <c r="V43" i="1" s="1"/>
  <c r="V45" i="1" a="1"/>
  <c r="V45" i="1" s="1"/>
  <c r="V47" i="1" a="1"/>
  <c r="V47" i="1" s="1"/>
  <c r="V50" i="1" a="1"/>
  <c r="V50" i="1" s="1"/>
  <c r="V52" i="1" a="1"/>
  <c r="V52" i="1" s="1"/>
  <c r="V54" i="1" a="1"/>
  <c r="V54" i="1" s="1"/>
  <c r="V56" i="1" a="1"/>
  <c r="V56" i="1" s="1"/>
  <c r="V58" i="1" a="1"/>
  <c r="V58" i="1" s="1"/>
  <c r="V60" i="1" a="1"/>
  <c r="V60" i="1" s="1"/>
  <c r="V62" i="1" a="1"/>
  <c r="V62" i="1" s="1"/>
  <c r="V64" i="1" a="1"/>
  <c r="V64" i="1" s="1"/>
  <c r="V66" i="1" a="1"/>
  <c r="V66" i="1" s="1"/>
  <c r="V68" i="1" a="1"/>
  <c r="V68" i="1" s="1"/>
  <c r="V70" i="1" a="1"/>
  <c r="V70" i="1" s="1"/>
  <c r="V72" i="1" a="1"/>
  <c r="V72" i="1" s="1"/>
  <c r="V74" i="1" a="1"/>
  <c r="V74" i="1" s="1"/>
  <c r="V76" i="1" a="1"/>
  <c r="V76" i="1" s="1"/>
  <c r="V78" i="1" a="1"/>
  <c r="V78" i="1" s="1"/>
  <c r="V80" i="1" a="1"/>
  <c r="V80" i="1" s="1"/>
  <c r="V84" i="1" a="1"/>
  <c r="V84" i="1" s="1"/>
  <c r="V86" i="1" a="1"/>
  <c r="V86" i="1" s="1"/>
  <c r="V94" i="1" a="1"/>
  <c r="V94" i="1" s="1"/>
  <c r="V96" i="1" a="1"/>
  <c r="V96" i="1" s="1"/>
  <c r="V98" i="1" a="1"/>
  <c r="V98" i="1" s="1"/>
  <c r="V100" i="1" a="1"/>
  <c r="V100" i="1" s="1"/>
  <c r="V102" i="1" a="1"/>
  <c r="V102" i="1" s="1"/>
  <c r="V104" i="1" a="1"/>
  <c r="V104" i="1" s="1"/>
  <c r="V106" i="1" a="1"/>
  <c r="V106" i="1" s="1"/>
  <c r="V108" i="1" a="1"/>
  <c r="V108" i="1" s="1"/>
  <c r="V110" i="1" a="1"/>
  <c r="V110" i="1" s="1"/>
  <c r="V112" i="1" a="1"/>
  <c r="V112" i="1" s="1"/>
  <c r="V114" i="1" a="1"/>
  <c r="V114" i="1" s="1"/>
  <c r="V116" i="1" a="1"/>
  <c r="V116" i="1" s="1"/>
  <c r="V118" i="1" a="1"/>
  <c r="V118" i="1" s="1"/>
  <c r="V120" i="1" a="1"/>
  <c r="V120" i="1" s="1"/>
  <c r="V122" i="1" a="1"/>
  <c r="V122" i="1" s="1"/>
  <c r="V124" i="1" a="1"/>
  <c r="V124" i="1" s="1"/>
  <c r="V126" i="1" a="1"/>
  <c r="V126" i="1" s="1"/>
  <c r="V128" i="1" a="1"/>
  <c r="V128" i="1" s="1"/>
  <c r="V130" i="1" a="1"/>
  <c r="V130" i="1" s="1"/>
  <c r="V132" i="1" a="1"/>
  <c r="V132" i="1" s="1"/>
  <c r="V134" i="1" a="1"/>
  <c r="V134" i="1" s="1"/>
  <c r="V136" i="1" a="1"/>
  <c r="V136" i="1" s="1"/>
  <c r="V138" i="1" a="1"/>
  <c r="V138" i="1" s="1"/>
  <c r="V140" i="1" a="1"/>
  <c r="V140" i="1" s="1"/>
  <c r="V142" i="1" a="1"/>
  <c r="V142" i="1" s="1"/>
  <c r="V144" i="1" a="1"/>
  <c r="V144" i="1" s="1"/>
  <c r="V146" i="1" a="1"/>
  <c r="V146" i="1" s="1"/>
  <c r="V147" i="1" a="1"/>
  <c r="V147" i="1" s="1"/>
  <c r="V149" i="1" a="1"/>
  <c r="V149" i="1" s="1"/>
  <c r="V151" i="1" a="1"/>
  <c r="V151" i="1" s="1"/>
  <c r="V153" i="1" a="1"/>
  <c r="V153" i="1" s="1"/>
  <c r="V155" i="1" a="1"/>
  <c r="V155" i="1" s="1"/>
  <c r="V157" i="1" a="1"/>
  <c r="V157" i="1" s="1"/>
  <c r="V159" i="1" a="1"/>
  <c r="V159" i="1" s="1"/>
  <c r="V161" i="1" a="1"/>
  <c r="V161" i="1" s="1"/>
  <c r="W3" i="1"/>
  <c r="W4" i="1"/>
  <c r="W5" i="1"/>
  <c r="W6" i="1"/>
  <c r="W7" i="1"/>
  <c r="W8" i="1"/>
  <c r="W9" i="1"/>
  <c r="W10" i="1"/>
  <c r="W11" i="1"/>
  <c r="W12" i="1"/>
  <c r="W13" i="1"/>
  <c r="W14" i="1"/>
  <c r="W15" i="1"/>
  <c r="W16" i="1"/>
  <c r="W17" i="1"/>
  <c r="W18" i="1"/>
  <c r="W19" i="1"/>
  <c r="W20" i="1"/>
  <c r="W21" i="1"/>
  <c r="W22" i="1"/>
  <c r="W23" i="1"/>
  <c r="W24" i="1"/>
  <c r="W25" i="1"/>
  <c r="W26" i="1"/>
  <c r="W27" i="1"/>
  <c r="W28" i="1"/>
  <c r="W29" i="1"/>
  <c r="W30" i="1"/>
  <c r="W31" i="1"/>
  <c r="W32" i="1"/>
  <c r="W33" i="1"/>
  <c r="W34" i="1"/>
  <c r="W35" i="1"/>
  <c r="W36" i="1"/>
  <c r="W37" i="1"/>
  <c r="W38" i="1"/>
  <c r="W39" i="1"/>
  <c r="W40" i="1"/>
  <c r="W41" i="1"/>
  <c r="W42" i="1"/>
  <c r="W43" i="1"/>
  <c r="W44" i="1"/>
  <c r="W45" i="1"/>
  <c r="W46" i="1"/>
  <c r="W47" i="1"/>
  <c r="W48" i="1"/>
  <c r="W49" i="1"/>
  <c r="W50" i="1"/>
  <c r="W51" i="1"/>
  <c r="W52" i="1"/>
  <c r="W53" i="1"/>
  <c r="W54" i="1"/>
  <c r="W55" i="1"/>
  <c r="W56" i="1"/>
  <c r="W57" i="1"/>
  <c r="W58" i="1"/>
  <c r="W59" i="1"/>
  <c r="W60" i="1"/>
  <c r="W61" i="1"/>
  <c r="W62" i="1"/>
  <c r="W63" i="1"/>
  <c r="W64" i="1"/>
  <c r="W65" i="1"/>
  <c r="W66" i="1"/>
  <c r="W67" i="1"/>
  <c r="W68" i="1"/>
  <c r="W69" i="1"/>
  <c r="W70" i="1"/>
  <c r="W71" i="1"/>
  <c r="W72" i="1"/>
  <c r="W73" i="1"/>
  <c r="W74" i="1"/>
  <c r="W75" i="1"/>
  <c r="W76" i="1"/>
  <c r="W77" i="1"/>
  <c r="W78" i="1"/>
  <c r="W79" i="1"/>
  <c r="W80" i="1"/>
  <c r="W81" i="1"/>
  <c r="W82" i="1"/>
  <c r="W83" i="1"/>
  <c r="W84" i="1"/>
  <c r="W85" i="1"/>
  <c r="W86" i="1"/>
  <c r="W87" i="1"/>
  <c r="W88" i="1"/>
  <c r="W89" i="1"/>
  <c r="W90" i="1"/>
  <c r="W91" i="1"/>
  <c r="W92" i="1"/>
  <c r="W93" i="1"/>
  <c r="W94" i="1"/>
  <c r="W95" i="1"/>
  <c r="W96" i="1"/>
  <c r="W97" i="1"/>
  <c r="W98" i="1"/>
  <c r="W99" i="1"/>
  <c r="W100" i="1"/>
  <c r="W101" i="1"/>
  <c r="W102" i="1"/>
  <c r="W103" i="1"/>
  <c r="W104" i="1"/>
  <c r="W105" i="1"/>
  <c r="W106" i="1"/>
  <c r="W107" i="1"/>
  <c r="W108" i="1"/>
  <c r="W109" i="1"/>
  <c r="W110" i="1"/>
  <c r="W111" i="1"/>
  <c r="W112" i="1"/>
  <c r="W113" i="1"/>
  <c r="W114" i="1"/>
  <c r="W115" i="1"/>
  <c r="W116" i="1"/>
  <c r="W117" i="1"/>
  <c r="W118" i="1"/>
  <c r="W119" i="1"/>
  <c r="W120" i="1"/>
  <c r="W121" i="1"/>
  <c r="W122" i="1"/>
  <c r="W123" i="1"/>
  <c r="W124" i="1"/>
  <c r="W125" i="1"/>
  <c r="W126" i="1"/>
  <c r="W127" i="1"/>
  <c r="W128" i="1"/>
  <c r="W129" i="1"/>
  <c r="W130" i="1"/>
  <c r="W131" i="1"/>
  <c r="W132" i="1"/>
  <c r="W133" i="1"/>
  <c r="W134" i="1"/>
  <c r="W135" i="1"/>
  <c r="W136" i="1"/>
  <c r="W137" i="1"/>
  <c r="W138" i="1"/>
  <c r="W139" i="1"/>
  <c r="W140" i="1"/>
  <c r="W141" i="1"/>
  <c r="W142" i="1"/>
  <c r="W143" i="1"/>
  <c r="W144" i="1"/>
  <c r="W145" i="1"/>
  <c r="W146" i="1"/>
  <c r="W147" i="1"/>
  <c r="W148" i="1"/>
  <c r="W149" i="1"/>
  <c r="W150" i="1"/>
  <c r="W151" i="1"/>
  <c r="W152" i="1"/>
  <c r="W153" i="1"/>
  <c r="W154" i="1"/>
  <c r="W155" i="1"/>
  <c r="W156" i="1"/>
  <c r="W157" i="1"/>
  <c r="W158" i="1"/>
  <c r="W159" i="1"/>
  <c r="W160" i="1"/>
  <c r="W161" i="1"/>
  <c r="W2" i="1"/>
  <c r="V103" i="1" a="1"/>
  <c r="V3" i="1" a="1"/>
  <c r="V55" i="1" a="1"/>
  <c r="V61" i="1" a="1"/>
  <c r="V135" i="1" a="1"/>
  <c r="V85" i="1" a="1"/>
  <c r="V63" i="1" a="1"/>
  <c r="V57" i="1" a="1"/>
  <c r="V48" i="1" a="1"/>
  <c r="V119" i="1" a="1"/>
  <c r="V131" i="1" a="1"/>
  <c r="V71" i="1" a="1"/>
  <c r="V77" i="1" a="1"/>
  <c r="V90" i="1" a="1"/>
  <c r="V88" i="1" a="1"/>
  <c r="V5" i="1" a="1"/>
  <c r="V4" i="1" a="1"/>
  <c r="V27" i="1" a="1"/>
  <c r="V150" i="1" a="1"/>
  <c r="V29" i="1" a="1"/>
  <c r="V129" i="1" a="1"/>
  <c r="V13" i="1" a="1"/>
  <c r="V137" i="1" a="1"/>
  <c r="V107" i="1" a="1"/>
  <c r="V31" i="1" a="1"/>
  <c r="V23" i="1" a="1"/>
  <c r="V46" i="1" a="1"/>
  <c r="V18" i="1" a="1"/>
  <c r="V154" i="1" a="1"/>
  <c r="V87" i="1" a="1"/>
  <c r="V42" i="1" a="1"/>
  <c r="V37" i="1" a="1"/>
  <c r="V2" i="1" a="1"/>
  <c r="V73" i="1" a="1"/>
  <c r="V143" i="1" a="1"/>
  <c r="V121" i="1" a="1"/>
  <c r="V160" i="1" a="1"/>
  <c r="V105" i="1" a="1"/>
  <c r="V158" i="1" a="1"/>
  <c r="V12" i="1" a="1"/>
  <c r="V17" i="1" a="1"/>
  <c r="V125" i="1" a="1"/>
  <c r="V123" i="1" a="1"/>
  <c r="V92" i="1" a="1"/>
  <c r="V51" i="1" a="1"/>
  <c r="V152" i="1" a="1"/>
  <c r="V36" i="1" a="1"/>
  <c r="V91" i="1" a="1"/>
  <c r="V99" i="1" a="1"/>
  <c r="V65" i="1" a="1"/>
  <c r="V145" i="1" a="1"/>
  <c r="V9" i="1" a="1"/>
  <c r="V38" i="1" a="1"/>
  <c r="V16" i="1" a="1"/>
  <c r="V156" i="1" a="1"/>
  <c r="V139" i="1" a="1"/>
  <c r="V15" i="1" a="1"/>
  <c r="V89" i="1" a="1"/>
  <c r="V49" i="1" a="1"/>
  <c r="V69" i="1" a="1"/>
  <c r="V35" i="1" a="1"/>
  <c r="V81" i="1" a="1"/>
  <c r="V109" i="1" a="1"/>
  <c r="V14" i="1" a="1"/>
  <c r="V113" i="1" a="1"/>
  <c r="V59" i="1" a="1"/>
  <c r="V111" i="1" a="1"/>
  <c r="V53" i="1" a="1"/>
  <c r="V95" i="1" a="1"/>
  <c r="V30" i="1" a="1"/>
  <c r="V8" i="1" a="1"/>
  <c r="V79" i="1" a="1"/>
  <c r="V75" i="1" a="1"/>
  <c r="V6" i="1" a="1"/>
  <c r="V127" i="1" a="1"/>
  <c r="V44" i="1" a="1"/>
  <c r="V26" i="1" a="1"/>
  <c r="V115" i="1" a="1"/>
  <c r="V40" i="1" a="1"/>
  <c r="V32" i="1" a="1"/>
  <c r="V148" i="1" a="1"/>
  <c r="V83" i="1" a="1"/>
  <c r="V20" i="1" a="1"/>
  <c r="V67" i="1" a="1"/>
  <c r="V10" i="1" a="1"/>
  <c r="V117" i="1" a="1"/>
  <c r="V21" i="1" a="1"/>
  <c r="V19" i="1" a="1"/>
  <c r="V97" i="1" a="1"/>
  <c r="V82" i="1" a="1"/>
  <c r="V133" i="1" a="1"/>
  <c r="V93" i="1" a="1"/>
  <c r="V101" i="1" a="1"/>
  <c r="V11" i="1" a="1"/>
  <c r="V141" i="1" a="1"/>
  <c r="V82" i="1" l="1"/>
  <c r="V158" i="1"/>
  <c r="V156" i="1"/>
  <c r="V117" i="1"/>
  <c r="V75" i="1"/>
  <c r="V73" i="1"/>
  <c r="V67" i="1"/>
  <c r="V65" i="1"/>
  <c r="V63" i="1"/>
  <c r="V61" i="1"/>
  <c r="V59" i="1"/>
  <c r="V57" i="1"/>
  <c r="V55" i="1"/>
  <c r="V90" i="1"/>
  <c r="V46" i="1"/>
  <c r="V42" i="1"/>
  <c r="V38" i="1"/>
  <c r="V30" i="1"/>
  <c r="V26" i="1"/>
  <c r="V18" i="1"/>
  <c r="V14" i="1"/>
  <c r="V10" i="1"/>
  <c r="V6" i="1"/>
  <c r="V154" i="1"/>
  <c r="V150" i="1"/>
  <c r="V137" i="1"/>
  <c r="V129" i="1"/>
  <c r="V125" i="1"/>
  <c r="V121" i="1"/>
  <c r="V113" i="1"/>
  <c r="V105" i="1"/>
  <c r="V101" i="1"/>
  <c r="V97" i="1"/>
  <c r="V93" i="1"/>
  <c r="V89" i="1"/>
  <c r="V85" i="1"/>
  <c r="V81" i="1"/>
  <c r="V77" i="1"/>
  <c r="V69" i="1"/>
  <c r="V53" i="1"/>
  <c r="V49" i="1"/>
  <c r="V37" i="1"/>
  <c r="V29" i="1"/>
  <c r="V21" i="1"/>
  <c r="V17" i="1"/>
  <c r="V13" i="1"/>
  <c r="V9" i="1"/>
  <c r="V5" i="1"/>
  <c r="V145" i="1"/>
  <c r="V141" i="1"/>
  <c r="V133" i="1"/>
  <c r="V109" i="1"/>
  <c r="V160" i="1"/>
  <c r="V152" i="1"/>
  <c r="V148" i="1"/>
  <c r="V92" i="1"/>
  <c r="V88" i="1"/>
  <c r="V48" i="1"/>
  <c r="V44" i="1"/>
  <c r="V40" i="1"/>
  <c r="V36" i="1"/>
  <c r="V32" i="1"/>
  <c r="V20" i="1"/>
  <c r="V16" i="1"/>
  <c r="V12" i="1"/>
  <c r="V8" i="1"/>
  <c r="V4" i="1"/>
  <c r="V143" i="1"/>
  <c r="V139" i="1"/>
  <c r="V135" i="1"/>
  <c r="V131" i="1"/>
  <c r="V127" i="1"/>
  <c r="V123" i="1"/>
  <c r="V119" i="1"/>
  <c r="V115" i="1"/>
  <c r="V111" i="1"/>
  <c r="V107" i="1"/>
  <c r="V103" i="1"/>
  <c r="V99" i="1"/>
  <c r="V95" i="1"/>
  <c r="V91" i="1"/>
  <c r="V87" i="1"/>
  <c r="V83" i="1"/>
  <c r="V79" i="1"/>
  <c r="V71" i="1"/>
  <c r="V51" i="1"/>
  <c r="V35" i="1"/>
  <c r="V31" i="1"/>
  <c r="V27" i="1"/>
  <c r="V23" i="1"/>
  <c r="V19" i="1"/>
  <c r="V15" i="1"/>
  <c r="V11" i="1"/>
  <c r="V3" i="1"/>
  <c r="V2" i="1"/>
  <c r="T3" i="1" l="1"/>
  <c r="T4"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2" i="1"/>
  <c r="U56" i="1" a="1"/>
  <c r="U90" i="1" a="1"/>
  <c r="U52" i="1" a="1"/>
  <c r="U46" i="1" a="1"/>
  <c r="U41" i="1" a="1"/>
  <c r="U35" i="1" a="1"/>
  <c r="U142" i="1" a="1"/>
  <c r="U119" i="1" a="1"/>
  <c r="U114" i="1" a="1"/>
  <c r="U158" i="1" a="1"/>
  <c r="U74" i="1" a="1"/>
  <c r="U38" i="1" a="1"/>
  <c r="U43" i="1" a="1"/>
  <c r="U124" i="1" a="1"/>
  <c r="U120" i="1" a="1"/>
  <c r="U62" i="1" a="1"/>
  <c r="U55" i="1" a="1"/>
  <c r="U33" i="1" a="1"/>
  <c r="U82" i="1" a="1"/>
  <c r="U44" i="1" a="1"/>
  <c r="U160" i="1" a="1"/>
  <c r="U123" i="1" a="1"/>
  <c r="U141" i="1" a="1"/>
  <c r="U134" i="1" a="1"/>
  <c r="U115" i="1" a="1"/>
  <c r="U148" i="1" a="1"/>
  <c r="U79" i="1" a="1"/>
  <c r="U71" i="1" a="1"/>
  <c r="U83" i="1" a="1"/>
  <c r="U97" i="1" a="1"/>
  <c r="U149" i="1" a="1"/>
  <c r="U135" i="1" a="1"/>
  <c r="U95" i="1" a="1"/>
  <c r="U51" i="1" a="1"/>
  <c r="U53" i="1" a="1"/>
  <c r="U150" i="1" a="1"/>
  <c r="U155" i="1" a="1"/>
  <c r="U103" i="1" a="1"/>
  <c r="U157" i="1" a="1"/>
  <c r="U140" i="1" a="1"/>
  <c r="U60" i="1" a="1"/>
  <c r="U161" i="1" a="1"/>
  <c r="U132" i="1" a="1"/>
  <c r="U73" i="1" a="1"/>
  <c r="U105" i="1" a="1"/>
  <c r="U118" i="1" a="1"/>
  <c r="U32" i="1" a="1"/>
  <c r="U113" i="1" a="1"/>
  <c r="U159" i="1" a="1"/>
  <c r="U80" i="1" a="1"/>
  <c r="U50" i="1" a="1"/>
  <c r="U106" i="1" a="1"/>
  <c r="U122" i="1" a="1"/>
  <c r="U108" i="1" a="1"/>
  <c r="U77" i="1" a="1"/>
  <c r="U47" i="1" a="1"/>
  <c r="U40" i="1" a="1"/>
  <c r="U136" i="1" a="1"/>
  <c r="U69" i="1" a="1"/>
  <c r="U143" i="1" a="1"/>
  <c r="U70" i="1" a="1"/>
  <c r="U88" i="1" a="1"/>
  <c r="U130" i="1" a="1"/>
  <c r="U112" i="1" a="1"/>
  <c r="U145" i="1" a="1"/>
  <c r="U152" i="1" a="1"/>
  <c r="U93" i="1" a="1"/>
  <c r="U104" i="1" a="1"/>
  <c r="U129" i="1" a="1"/>
  <c r="U109" i="1" a="1"/>
  <c r="U99" i="1" a="1"/>
  <c r="U138" i="1" a="1"/>
  <c r="U91" i="1" a="1"/>
  <c r="U133" i="1" a="1"/>
  <c r="U116" i="1" a="1"/>
  <c r="U67" i="1" a="1"/>
  <c r="U146" i="1" a="1"/>
  <c r="U76" i="1" a="1"/>
  <c r="U107" i="1" a="1"/>
  <c r="U37" i="1" a="1"/>
  <c r="U110" i="1" a="1"/>
  <c r="U64" i="1" a="1"/>
  <c r="U153" i="1" a="1"/>
  <c r="U65" i="1" a="1"/>
  <c r="U101" i="1" a="1"/>
  <c r="U58" i="1" a="1"/>
  <c r="U45" i="1" a="1"/>
  <c r="U63" i="1" a="1"/>
  <c r="U36" i="1" a="1"/>
  <c r="U75" i="1" a="1"/>
  <c r="U125" i="1" a="1"/>
  <c r="U78" i="1" a="1"/>
  <c r="U42" i="1" a="1"/>
  <c r="U147" i="1" a="1"/>
  <c r="U151" i="1" a="1"/>
  <c r="U131" i="1" a="1"/>
  <c r="U57" i="1" a="1"/>
  <c r="U144" i="1" a="1"/>
  <c r="U81" i="1" a="1"/>
  <c r="U49" i="1" a="1"/>
  <c r="U139" i="1" a="1"/>
  <c r="U66" i="1" a="1"/>
  <c r="U34" i="1" a="1"/>
  <c r="U102" i="1" a="1"/>
  <c r="U68" i="1" a="1"/>
  <c r="U48" i="1" a="1"/>
  <c r="U72" i="1" a="1"/>
  <c r="U154" i="1" a="1"/>
  <c r="U92" i="1" a="1"/>
  <c r="U96" i="1" a="1"/>
  <c r="U61" i="1" a="1"/>
  <c r="U137" i="1" a="1"/>
  <c r="U100" i="1" a="1"/>
  <c r="U39" i="1" a="1"/>
  <c r="U85" i="1" a="1"/>
  <c r="U87" i="1" a="1"/>
  <c r="U84" i="1" a="1"/>
  <c r="U117" i="1" a="1"/>
  <c r="U54" i="1" a="1"/>
  <c r="U156" i="1" a="1"/>
  <c r="U86" i="1" a="1"/>
  <c r="U94" i="1" a="1"/>
  <c r="U111" i="1" a="1"/>
  <c r="U121" i="1" a="1"/>
  <c r="U128" i="1" a="1"/>
  <c r="U98" i="1" a="1"/>
  <c r="U59" i="1" a="1"/>
  <c r="U89" i="1" a="1"/>
  <c r="U127" i="1" a="1"/>
  <c r="U126" i="1" a="1"/>
  <c r="U136" i="1" l="1"/>
  <c r="O136" i="1" s="1"/>
  <c r="U131" i="1"/>
  <c r="O131" i="1" s="1"/>
  <c r="U114" i="1"/>
  <c r="O114" i="1" s="1"/>
  <c r="U70" i="1"/>
  <c r="O70" i="1" s="1"/>
  <c r="U54" i="1"/>
  <c r="O54" i="1" s="1"/>
  <c r="U50" i="1"/>
  <c r="O50" i="1" s="1"/>
  <c r="U109" i="1"/>
  <c r="O109" i="1" s="1"/>
  <c r="U41" i="1"/>
  <c r="O41" i="1" s="1"/>
  <c r="U80" i="1"/>
  <c r="O80" i="1" s="1"/>
  <c r="U52" i="1"/>
  <c r="O52" i="1" s="1"/>
  <c r="U47" i="1"/>
  <c r="O47" i="1" s="1"/>
  <c r="U39" i="1"/>
  <c r="O39" i="1" s="1"/>
  <c r="U116" i="1"/>
  <c r="O116" i="1" s="1"/>
  <c r="U160" i="1"/>
  <c r="O160" i="1" s="1"/>
  <c r="U158" i="1"/>
  <c r="O158" i="1" s="1"/>
  <c r="U156" i="1"/>
  <c r="O156" i="1" s="1"/>
  <c r="U152" i="1"/>
  <c r="O152" i="1" s="1"/>
  <c r="U150" i="1"/>
  <c r="O150" i="1" s="1"/>
  <c r="U148" i="1"/>
  <c r="O148" i="1" s="1"/>
  <c r="U145" i="1"/>
  <c r="O145" i="1" s="1"/>
  <c r="U143" i="1"/>
  <c r="O143" i="1" s="1"/>
  <c r="U141" i="1"/>
  <c r="O141" i="1" s="1"/>
  <c r="U139" i="1"/>
  <c r="O139" i="1" s="1"/>
  <c r="U137" i="1"/>
  <c r="O137" i="1" s="1"/>
  <c r="U129" i="1"/>
  <c r="O129" i="1" s="1"/>
  <c r="U117" i="1"/>
  <c r="O117" i="1" s="1"/>
  <c r="U111" i="1"/>
  <c r="O111" i="1" s="1"/>
  <c r="U107" i="1"/>
  <c r="O107" i="1" s="1"/>
  <c r="U105" i="1"/>
  <c r="O105" i="1" s="1"/>
  <c r="U103" i="1"/>
  <c r="O103" i="1" s="1"/>
  <c r="U86" i="1"/>
  <c r="O86" i="1" s="1"/>
  <c r="U83" i="1"/>
  <c r="O83" i="1" s="1"/>
  <c r="U81" i="1"/>
  <c r="O81" i="1" s="1"/>
  <c r="U79" i="1"/>
  <c r="O79" i="1" s="1"/>
  <c r="U75" i="1"/>
  <c r="O75" i="1" s="1"/>
  <c r="U73" i="1"/>
  <c r="O73" i="1" s="1"/>
  <c r="U71" i="1"/>
  <c r="O71" i="1" s="1"/>
  <c r="U67" i="1"/>
  <c r="O67" i="1" s="1"/>
  <c r="U65" i="1"/>
  <c r="O65" i="1" s="1"/>
  <c r="U61" i="1"/>
  <c r="O61" i="1" s="1"/>
  <c r="U59" i="1"/>
  <c r="O59" i="1" s="1"/>
  <c r="U57" i="1"/>
  <c r="O57" i="1" s="1"/>
  <c r="U55" i="1"/>
  <c r="O55" i="1" s="1"/>
  <c r="U45" i="1"/>
  <c r="O45" i="1" s="1"/>
  <c r="U42" i="1"/>
  <c r="O42" i="1" s="1"/>
  <c r="U161" i="1"/>
  <c r="O161" i="1" s="1"/>
  <c r="U159" i="1"/>
  <c r="O159" i="1" s="1"/>
  <c r="U155" i="1"/>
  <c r="O155" i="1" s="1"/>
  <c r="U144" i="1"/>
  <c r="O144" i="1" s="1"/>
  <c r="U123" i="1"/>
  <c r="O123" i="1" s="1"/>
  <c r="U122" i="1"/>
  <c r="O122" i="1" s="1"/>
  <c r="U119" i="1"/>
  <c r="O119" i="1" s="1"/>
  <c r="U115" i="1"/>
  <c r="O115" i="1" s="1"/>
  <c r="U113" i="1"/>
  <c r="O113" i="1" s="1"/>
  <c r="U108" i="1"/>
  <c r="O108" i="1" s="1"/>
  <c r="U101" i="1"/>
  <c r="O101" i="1" s="1"/>
  <c r="U100" i="1"/>
  <c r="O100" i="1" s="1"/>
  <c r="U99" i="1"/>
  <c r="O99" i="1" s="1"/>
  <c r="U93" i="1"/>
  <c r="O93" i="1" s="1"/>
  <c r="U90" i="1"/>
  <c r="O90" i="1" s="1"/>
  <c r="U92" i="1"/>
  <c r="O92" i="1" s="1"/>
  <c r="U91" i="1"/>
  <c r="O91" i="1" s="1"/>
  <c r="U89" i="1"/>
  <c r="O89" i="1" s="1"/>
  <c r="U88" i="1"/>
  <c r="O88" i="1" s="1"/>
  <c r="U85" i="1"/>
  <c r="O85" i="1" s="1"/>
  <c r="U77" i="1"/>
  <c r="O77" i="1" s="1"/>
  <c r="U74" i="1"/>
  <c r="O74" i="1" s="1"/>
  <c r="U69" i="1"/>
  <c r="O69" i="1" s="1"/>
  <c r="U60" i="1"/>
  <c r="O60" i="1" s="1"/>
  <c r="U64" i="1"/>
  <c r="O64" i="1" s="1"/>
  <c r="U63" i="1"/>
  <c r="O63" i="1" s="1"/>
  <c r="U56" i="1"/>
  <c r="O56" i="1" s="1"/>
  <c r="U53" i="1"/>
  <c r="O53" i="1" s="1"/>
  <c r="U51" i="1"/>
  <c r="O51" i="1" s="1"/>
  <c r="U49" i="1"/>
  <c r="O49" i="1" s="1"/>
  <c r="U44" i="1"/>
  <c r="O44" i="1" s="1"/>
  <c r="U40" i="1"/>
  <c r="O40" i="1" s="1"/>
  <c r="U151" i="1"/>
  <c r="O151" i="1" s="1"/>
  <c r="U149" i="1"/>
  <c r="O149" i="1" s="1"/>
  <c r="U147" i="1"/>
  <c r="O147" i="1" s="1"/>
  <c r="U146" i="1"/>
  <c r="O146" i="1" s="1"/>
  <c r="U142" i="1"/>
  <c r="O142" i="1" s="1"/>
  <c r="U140" i="1"/>
  <c r="O140" i="1" s="1"/>
  <c r="U138" i="1"/>
  <c r="O138" i="1" s="1"/>
  <c r="U135" i="1"/>
  <c r="O135" i="1" s="1"/>
  <c r="U134" i="1"/>
  <c r="O134" i="1" s="1"/>
  <c r="U133" i="1"/>
  <c r="O133" i="1" s="1"/>
  <c r="U132" i="1"/>
  <c r="O132" i="1" s="1"/>
  <c r="U130" i="1"/>
  <c r="O130" i="1" s="1"/>
  <c r="U128" i="1"/>
  <c r="O128" i="1" s="1"/>
  <c r="U127" i="1"/>
  <c r="O127" i="1" s="1"/>
  <c r="U126" i="1"/>
  <c r="O126" i="1" s="1"/>
  <c r="U125" i="1"/>
  <c r="O125" i="1" s="1"/>
  <c r="U124" i="1"/>
  <c r="O124" i="1" s="1"/>
  <c r="U121" i="1"/>
  <c r="O121" i="1" s="1"/>
  <c r="U120" i="1"/>
  <c r="O120" i="1" s="1"/>
  <c r="U118" i="1"/>
  <c r="O118" i="1" s="1"/>
  <c r="U112" i="1"/>
  <c r="O112" i="1" s="1"/>
  <c r="U110" i="1"/>
  <c r="O110" i="1" s="1"/>
  <c r="U106" i="1"/>
  <c r="O106" i="1" s="1"/>
  <c r="U104" i="1"/>
  <c r="O104" i="1" s="1"/>
  <c r="U102" i="1"/>
  <c r="O102" i="1" s="1"/>
  <c r="U98" i="1"/>
  <c r="O98" i="1" s="1"/>
  <c r="U97" i="1"/>
  <c r="O97" i="1" s="1"/>
  <c r="U96" i="1"/>
  <c r="O96" i="1" s="1"/>
  <c r="U95" i="1"/>
  <c r="O95" i="1" s="1"/>
  <c r="U94" i="1"/>
  <c r="O94" i="1" s="1"/>
  <c r="U87" i="1"/>
  <c r="O87" i="1" s="1"/>
  <c r="U84" i="1"/>
  <c r="O84" i="1" s="1"/>
  <c r="U82" i="1"/>
  <c r="O82" i="1" s="1"/>
  <c r="U78" i="1"/>
  <c r="O78" i="1" s="1"/>
  <c r="U76" i="1"/>
  <c r="O76" i="1" s="1"/>
  <c r="U72" i="1"/>
  <c r="O72" i="1" s="1"/>
  <c r="U68" i="1"/>
  <c r="O68" i="1" s="1"/>
  <c r="U66" i="1"/>
  <c r="O66" i="1" s="1"/>
  <c r="U62" i="1"/>
  <c r="O62" i="1" s="1"/>
  <c r="U58" i="1"/>
  <c r="O58" i="1" s="1"/>
  <c r="U46" i="1"/>
  <c r="O46" i="1" s="1"/>
  <c r="U43" i="1"/>
  <c r="O43" i="1" s="1"/>
  <c r="U38" i="1"/>
  <c r="O38" i="1" s="1"/>
  <c r="U32" i="1"/>
  <c r="O32" i="1" s="1"/>
  <c r="U153" i="1"/>
  <c r="O153" i="1" s="1"/>
  <c r="U154" i="1"/>
  <c r="O154" i="1" s="1"/>
  <c r="U157" i="1"/>
  <c r="O157" i="1" s="1"/>
  <c r="U48" i="1"/>
  <c r="O48" i="1" s="1"/>
  <c r="U35" i="1"/>
  <c r="O35" i="1" s="1"/>
  <c r="U34" i="1"/>
  <c r="O34" i="1" s="1"/>
  <c r="U33" i="1"/>
  <c r="O33" i="1" s="1"/>
  <c r="U37" i="1"/>
  <c r="O37" i="1" s="1"/>
  <c r="U36" i="1"/>
  <c r="O36" i="1" s="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R96" i="1"/>
  <c r="R95" i="1"/>
  <c r="R94" i="1"/>
  <c r="R93" i="1"/>
  <c r="R92" i="1"/>
  <c r="R91" i="1"/>
  <c r="R90" i="1"/>
  <c r="R89" i="1"/>
  <c r="R88" i="1"/>
  <c r="R87" i="1"/>
  <c r="R86" i="1"/>
  <c r="R85" i="1"/>
  <c r="R84" i="1"/>
  <c r="R83" i="1"/>
  <c r="R82" i="1"/>
  <c r="R81" i="1"/>
  <c r="R80" i="1"/>
  <c r="R79" i="1"/>
  <c r="R78" i="1"/>
  <c r="R77" i="1"/>
  <c r="R76" i="1"/>
  <c r="R75" i="1"/>
  <c r="R74" i="1"/>
  <c r="R73" i="1"/>
  <c r="R72" i="1"/>
  <c r="R71" i="1"/>
  <c r="R70" i="1"/>
  <c r="R69" i="1"/>
  <c r="R68" i="1"/>
  <c r="R67" i="1"/>
  <c r="R66" i="1"/>
  <c r="R65" i="1"/>
  <c r="R64" i="1"/>
  <c r="R63" i="1"/>
  <c r="R62" i="1"/>
  <c r="R61" i="1"/>
  <c r="R60" i="1"/>
  <c r="R59" i="1"/>
  <c r="R58" i="1"/>
  <c r="R57" i="1"/>
  <c r="R56" i="1"/>
  <c r="R55" i="1"/>
  <c r="R54" i="1"/>
  <c r="R53" i="1"/>
  <c r="R52" i="1"/>
  <c r="R51" i="1"/>
  <c r="R50" i="1"/>
  <c r="R49" i="1"/>
  <c r="R48" i="1"/>
  <c r="R47" i="1"/>
  <c r="R46" i="1"/>
  <c r="R45" i="1"/>
  <c r="R44" i="1"/>
  <c r="R43" i="1"/>
  <c r="R42" i="1"/>
  <c r="R41" i="1"/>
  <c r="R40" i="1"/>
  <c r="R39" i="1"/>
  <c r="R38" i="1"/>
  <c r="R37" i="1"/>
  <c r="R36" i="1"/>
  <c r="R35" i="1"/>
  <c r="R34" i="1"/>
  <c r="R33" i="1"/>
  <c r="R32" i="1"/>
  <c r="S31" i="1"/>
  <c r="U31" i="1" s="1" a="1"/>
  <c r="U31" i="1" s="1"/>
  <c r="O31" i="1" s="1"/>
  <c r="R31" i="1"/>
  <c r="S30" i="1"/>
  <c r="R30" i="1"/>
  <c r="S29" i="1"/>
  <c r="R29" i="1"/>
  <c r="S28" i="1"/>
  <c r="R28" i="1"/>
  <c r="S27" i="1"/>
  <c r="R27" i="1"/>
  <c r="S26" i="1"/>
  <c r="R26" i="1"/>
  <c r="S25" i="1"/>
  <c r="R25" i="1"/>
  <c r="S24" i="1"/>
  <c r="R24" i="1"/>
  <c r="S23" i="1"/>
  <c r="R23" i="1"/>
  <c r="S22" i="1"/>
  <c r="R22" i="1"/>
  <c r="S21" i="1"/>
  <c r="R21" i="1"/>
  <c r="S20" i="1"/>
  <c r="R20" i="1"/>
  <c r="S19" i="1"/>
  <c r="U19" i="1" s="1" a="1"/>
  <c r="R19" i="1"/>
  <c r="S18" i="1"/>
  <c r="R18" i="1"/>
  <c r="S17" i="1"/>
  <c r="R17" i="1"/>
  <c r="S16" i="1"/>
  <c r="R16" i="1"/>
  <c r="S15" i="1"/>
  <c r="R15" i="1"/>
  <c r="S14" i="1"/>
  <c r="R14" i="1"/>
  <c r="S13" i="1"/>
  <c r="R13" i="1"/>
  <c r="S12" i="1"/>
  <c r="R12" i="1"/>
  <c r="S11" i="1"/>
  <c r="R11" i="1"/>
  <c r="S10" i="1"/>
  <c r="R10" i="1"/>
  <c r="S9" i="1"/>
  <c r="R9" i="1"/>
  <c r="S8" i="1"/>
  <c r="R8" i="1"/>
  <c r="S7" i="1"/>
  <c r="R7" i="1"/>
  <c r="S6" i="1"/>
  <c r="R6" i="1"/>
  <c r="S5" i="1"/>
  <c r="U5" i="1" s="1" a="1"/>
  <c r="R5" i="1"/>
  <c r="S4" i="1"/>
  <c r="R4" i="1"/>
  <c r="S3" i="1"/>
  <c r="R3" i="1"/>
  <c r="S2" i="1"/>
  <c r="R2" i="1"/>
  <c r="Q2" i="1"/>
  <c r="U18" i="1" a="1"/>
  <c r="U3" i="1" a="1"/>
  <c r="U6" i="1" a="1"/>
  <c r="U28" i="1" a="1"/>
  <c r="U15" i="1" a="1"/>
  <c r="U21" i="1" a="1"/>
  <c r="U29" i="1" a="1"/>
  <c r="U2" i="1" a="1"/>
  <c r="U24" i="1" a="1"/>
  <c r="U26" i="1" a="1"/>
  <c r="U10" i="1" a="1"/>
  <c r="U13" i="1" a="1"/>
  <c r="U11" i="1" a="1"/>
  <c r="U27" i="1" a="1"/>
  <c r="U23" i="1" a="1"/>
  <c r="U17" i="1" a="1"/>
  <c r="U30" i="1" a="1"/>
  <c r="U8" i="1" a="1"/>
  <c r="U7" i="1" a="1"/>
  <c r="U22" i="1" a="1"/>
  <c r="U12" i="1" a="1"/>
  <c r="U25" i="1" a="1"/>
  <c r="U9" i="1" a="1"/>
  <c r="U4" i="1" a="1"/>
  <c r="U14" i="1" a="1"/>
  <c r="U20" i="1" a="1"/>
  <c r="U16" i="1" a="1"/>
  <c r="U11" i="1" l="1"/>
  <c r="O11" i="1" s="1"/>
  <c r="U6" i="1"/>
  <c r="O6" i="1" s="1"/>
  <c r="U10" i="1"/>
  <c r="O10" i="1" s="1"/>
  <c r="U18" i="1"/>
  <c r="O18" i="1" s="1"/>
  <c r="U22" i="1"/>
  <c r="O22" i="1" s="1"/>
  <c r="U30" i="1"/>
  <c r="O30" i="1" s="1"/>
  <c r="U7" i="1"/>
  <c r="O7" i="1" s="1"/>
  <c r="U13" i="1"/>
  <c r="O13" i="1" s="1"/>
  <c r="U25" i="1"/>
  <c r="O25" i="1" s="1"/>
  <c r="U21" i="1"/>
  <c r="O21" i="1" s="1"/>
  <c r="U12" i="1"/>
  <c r="O12" i="1" s="1"/>
  <c r="U26" i="1"/>
  <c r="O26" i="1" s="1"/>
  <c r="U24" i="1"/>
  <c r="O24" i="1" s="1"/>
  <c r="U19" i="1"/>
  <c r="O19" i="1" s="1"/>
  <c r="U5" i="1"/>
  <c r="O5" i="1" s="1"/>
  <c r="U29" i="1"/>
  <c r="O29" i="1" s="1"/>
  <c r="U14" i="1"/>
  <c r="O14" i="1" s="1"/>
  <c r="U8" i="1"/>
  <c r="O8" i="1" s="1"/>
  <c r="U4" i="1"/>
  <c r="O4" i="1" s="1"/>
  <c r="U27" i="1"/>
  <c r="O27" i="1" s="1"/>
  <c r="U9" i="1"/>
  <c r="O9" i="1" s="1"/>
  <c r="U20" i="1"/>
  <c r="O20" i="1" s="1"/>
  <c r="U2" i="1"/>
  <c r="O2" i="1" s="1"/>
  <c r="U28" i="1"/>
  <c r="O28" i="1" s="1"/>
  <c r="U17" i="1"/>
  <c r="O17" i="1" s="1"/>
  <c r="U23" i="1"/>
  <c r="O23" i="1" s="1"/>
  <c r="U16" i="1"/>
  <c r="O16" i="1" s="1"/>
  <c r="U15" i="1"/>
  <c r="O15" i="1" s="1"/>
  <c r="U3" i="1"/>
  <c r="O3"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<sst xmlns="http://schemas.openxmlformats.org/spreadsheetml/2006/main" count="2625" uniqueCount="1522">
  <si>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</si>
  <si>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</si>
  <si>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</si>
  <si>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</si>
  <si>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</si>
  <si>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</si>
  <si>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</si>
  <si>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</si>
  <si>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</si>
  <si>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</si>
  <si>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</si>
  <si>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</si>
  <si>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</si>
  <si>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</si>
  <si>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</si>
  <si>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</si>
  <si>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</si>
  <si>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</si>
  <si>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</si>
  <si>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</si>
  <si>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</si>
  <si>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</si>
  <si>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</si>
  <si>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</si>
  <si>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</si>
  <si>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</si>
  <si>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</si>
  <si>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</si>
  <si>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</si>
  <si>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</si>
  <si>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</si>
  <si>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</si>
  <si>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</si>
  <si>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</si>
  <si>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</si>
  <si>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</si>
  <si>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</si>
  <si>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</si>
  <si>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</si>
  <si>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</si>
  <si>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</si>
  <si>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</si>
  <si>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</si>
  <si>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Mandatory/Conditional/Optional</t>
  </si>
  <si>
    <t>Background informatioin: 
Article of regulation (EU) 2017/2402</t>
  </si>
  <si>
    <t>N1</t>
  </si>
  <si>
    <t>O</t>
  </si>
  <si>
    <t>Notification identifier</t>
  </si>
  <si>
    <t>Where reporting an update, the unique reference number assigned by ESMA to the previously notified STS notification.</t>
  </si>
  <si>
    <t>N/A</t>
  </si>
  <si>
    <t>General Information</t>
  </si>
  <si>
    <t/>
  </si>
  <si>
    <t>M</t>
  </si>
  <si>
    <t>Securitisation type</t>
  </si>
  <si>
    <t>Public</t>
  </si>
  <si>
    <t>N2</t>
  </si>
  <si>
    <t>STSS0</t>
  </si>
  <si>
    <t>Designated Entity LEI</t>
  </si>
  <si>
    <t>Article 27(1)</t>
  </si>
  <si>
    <t>Item 3.2 of Annex 19 of Commission Delegated Regulation (EU) 2019/980</t>
  </si>
  <si>
    <t>N3</t>
  </si>
  <si>
    <t>STSS1</t>
  </si>
  <si>
    <t>C</t>
  </si>
  <si>
    <t>Instrument ISIN</t>
  </si>
  <si>
    <t>N4</t>
  </si>
  <si>
    <t>Instrument code type</t>
  </si>
  <si>
    <t>{ALPHANUM-35}</t>
  </si>
  <si>
    <t>N5</t>
  </si>
  <si>
    <t>Instrument code</t>
  </si>
  <si>
    <t>{ALPHANUM-100}</t>
  </si>
  <si>
    <t>N6</t>
  </si>
  <si>
    <t>STSS2</t>
  </si>
  <si>
    <t>Originator LEI</t>
  </si>
  <si>
    <t>The LEI of the originator(s)</t>
  </si>
  <si>
    <t xml:space="preserve">Legal Entity Identifier (LEI) </t>
  </si>
  <si>
    <t>The LEI of the originator(s) and sponsor(s) and, where available, original lender(s).</t>
  </si>
  <si>
    <t>Item 4.2 of Annex 9 of Commission Delegated Regulation (EU) 2019/980</t>
  </si>
  <si>
    <t>N7</t>
  </si>
  <si>
    <t>STSS8</t>
  </si>
  <si>
    <t>Originator country</t>
  </si>
  <si>
    <t>The country of establishment of the originator(s)</t>
  </si>
  <si>
    <t>Country of establishment</t>
  </si>
  <si>
    <t>Where available, the country of establishment of the originator(s), sponsor(s), SSPE(s) and original lender(s).</t>
  </si>
  <si>
    <t>Article 18 and 27(3)</t>
  </si>
  <si>
    <t>The country of establishment of the originator(s) (if multiple originators from different countries)</t>
  </si>
  <si>
    <t>N8</t>
  </si>
  <si>
    <t>Sponsor LEI</t>
  </si>
  <si>
    <t>The LEI of the sponsor(s)</t>
  </si>
  <si>
    <t>N9</t>
  </si>
  <si>
    <t>Sponsor country</t>
  </si>
  <si>
    <t>The country of establishment of the sponsor(s)</t>
  </si>
  <si>
    <t>The country of establishment of the sponsor(s) (if multiple sponsors from different countries)</t>
  </si>
  <si>
    <t>N10</t>
  </si>
  <si>
    <t>Original Lender LEI</t>
  </si>
  <si>
    <t>The LEI of the original lender(s) (where available)</t>
  </si>
  <si>
    <t>N11</t>
  </si>
  <si>
    <t>Original Lender Country</t>
  </si>
  <si>
    <t>The country of the original lender(s) (where available)</t>
  </si>
  <si>
    <t>Original Lender Country (if multiple countries)</t>
  </si>
  <si>
    <t>N12</t>
  </si>
  <si>
    <t>SSPE Country</t>
  </si>
  <si>
    <t>The country of establishment of the SSPE(s)</t>
  </si>
  <si>
    <t>SSPE Country (if multiple countries)</t>
  </si>
  <si>
    <t>The country of establishment of the SSPE(s) (if multiple SSPEs from different countries)</t>
  </si>
  <si>
    <t>N14</t>
  </si>
  <si>
    <t>STSS4</t>
  </si>
  <si>
    <t>Unique identifier</t>
  </si>
  <si>
    <t>Multiple STS notifications flag</t>
  </si>
  <si>
    <t>N</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</si>
  <si>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</si>
  <si>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</si>
  <si>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</si>
  <si>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</si>
  <si>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</si>
  <si>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</si>
  <si>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N15</t>
  </si>
  <si>
    <t>STSS5</t>
  </si>
  <si>
    <t>Prospectus Country</t>
  </si>
  <si>
    <t>SPAIN</t>
  </si>
  <si>
    <t>Prospectus identifier</t>
  </si>
  <si>
    <t>Where available, the prospectus identifier as provided by the relevant competent authority.</t>
  </si>
  <si>
    <t>N16</t>
  </si>
  <si>
    <t>N17</t>
  </si>
  <si>
    <t>STSS11</t>
  </si>
  <si>
    <t>Issue date</t>
  </si>
  <si>
    <t>Where a prospectus is drawn up in compliance with Regulation (EU) 2017/11294[4], the date on which the prospectus was approved.
In all other cases, the closing date of the most recent transaction.</t>
  </si>
  <si>
    <t>N18</t>
  </si>
  <si>
    <t>STSS6</t>
  </si>
  <si>
    <t>Securitisation Repository name</t>
  </si>
  <si>
    <t>Securitisation Repository</t>
  </si>
  <si>
    <t>Where available, the name of the registered securitisation repository.</t>
  </si>
  <si>
    <t>N19</t>
  </si>
  <si>
    <t>STSS7</t>
  </si>
  <si>
    <t>Securitisation name</t>
  </si>
  <si>
    <t>The securitisation name.</t>
  </si>
  <si>
    <t>Section 4 of Annex 9 of Commission Delegated Regulation (EU) 2019/980</t>
  </si>
  <si>
    <t>N21</t>
  </si>
  <si>
    <t>STSS10</t>
  </si>
  <si>
    <t>Underlying exposures classification</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</si>
  <si>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</si>
  <si>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 xml:space="preserve">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  </t>
  </si>
  <si>
    <t>N22</t>
  </si>
  <si>
    <t>STSS12</t>
  </si>
  <si>
    <t>Notification date</t>
  </si>
  <si>
    <t>The date of notification to ESMA.</t>
  </si>
  <si>
    <t>Initial Notification date</t>
  </si>
  <si>
    <t>N23</t>
  </si>
  <si>
    <t>STSS13</t>
  </si>
  <si>
    <t>Authorised Third party flag</t>
  </si>
  <si>
    <t>Y</t>
  </si>
  <si>
    <t>Authorised Third party</t>
  </si>
  <si>
    <t>Where an authorised third-party has provided STS verification services in accordance with Article 27(2) of Regulation (EU) 2017/2402, a statement that compliance with the STS criteria was confirmed by that authorised third party firm.</t>
  </si>
  <si>
    <t>Article 27(2)</t>
  </si>
  <si>
    <t>Authorised Third party statement</t>
  </si>
  <si>
    <t>{TEXT-100}</t>
  </si>
  <si>
    <t>N25</t>
  </si>
  <si>
    <t>STSS14</t>
  </si>
  <si>
    <t>Authorised Third Party name</t>
  </si>
  <si>
    <t>Where an authorised third-party has provided STS verification services in accordance with Article 27(2) of Regulation (EU) 2017/2402, the name of the third party’s name and the country of establishment.</t>
  </si>
  <si>
    <t>N26</t>
  </si>
  <si>
    <t>Authorised Third party country</t>
  </si>
  <si>
    <t>N27</t>
  </si>
  <si>
    <t>STSS15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</si>
  <si>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</si>
  <si>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</si>
  <si>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Where an authorised third-party has provided STS verification services in accordance with Article 27(2) of Regulation (EU) 2017/2402, the name of the competent authority that has authorised it.</t>
  </si>
  <si>
    <t>N28</t>
  </si>
  <si>
    <t>STSS17</t>
  </si>
  <si>
    <t>Originator (or original lender) is not a Credit institution</t>
  </si>
  <si>
    <t>Originator (or original lender) not a credit institution</t>
  </si>
  <si>
    <t>Article 27(3)</t>
  </si>
  <si>
    <t>Confirmation</t>
  </si>
  <si>
    <t>N29</t>
  </si>
  <si>
    <t>STSS18</t>
  </si>
  <si>
    <t>Credit granting criteria compliance confirmation</t>
  </si>
  <si>
    <t>Confirmed</t>
  </si>
  <si>
    <t>{Confirmed/Unconfirmed/N/A}</t>
  </si>
  <si>
    <t>Confirmation that the credit granting complies with Article 9</t>
  </si>
  <si>
    <t>N30</t>
  </si>
  <si>
    <t>Credit granting criteria compliance comment</t>
  </si>
  <si>
    <t xml:space="preserve">Confirmation that the credit granting is subject to supervision </t>
  </si>
  <si>
    <t>N31</t>
  </si>
  <si>
    <t>STSS19</t>
  </si>
  <si>
    <t>Credit granting criteria supervision confirmation</t>
  </si>
  <si>
    <t>Confirmation and optional comment that the credit-granting as referred to in Article 27(3)(a) of Regulation (EU) 2017/2402 is subject to supervision.</t>
  </si>
  <si>
    <t>N32</t>
  </si>
  <si>
    <t>Credit granting criteria supervision comment</t>
  </si>
  <si>
    <t>N33</t>
  </si>
  <si>
    <t>STSS20</t>
  </si>
  <si>
    <t>True sale or assignment transfer confirmation</t>
  </si>
  <si>
    <t>{Confirmed/Unconfirmed}</t>
  </si>
  <si>
    <t>Confirmation and concise explanation on how the transfer of the underlying exposures is made by means of true sale or transfer with the same legal effect in a manner that is enforceable against the seller or any third party pursuant to  Article 20(1) of Regulation (EU) 2017/2402.</t>
  </si>
  <si>
    <t>Transfer of the underlying exposures by true sale or assignment</t>
  </si>
  <si>
    <t>A concise explanation of how the transfer of the underlying exposures is made by means of true sale or transfer with the same legal effect in a manner that is enforceable against the seller or any third party.</t>
  </si>
  <si>
    <t>Article 20(1)</t>
  </si>
  <si>
    <t>Concise Explanation</t>
  </si>
  <si>
    <t>Item 3.3 of Annex 19 of Commission Delegated Regulation (EU) 2019/980</t>
  </si>
  <si>
    <t>N34</t>
  </si>
  <si>
    <t>True sale or assignment transfer explanation</t>
  </si>
  <si>
    <t>{TEXT-10000}</t>
  </si>
  <si>
    <t>N35</t>
  </si>
  <si>
    <t>STSS21</t>
  </si>
  <si>
    <t>A check box as to whether any of the severe clawback provisions referred to in Article 20(2) (a) or (b) of Regulation (EU) 2017/2402 are found in the securitisation.</t>
  </si>
  <si>
    <t>No severe clawback</t>
  </si>
  <si>
    <t>A concise explanation on whether any of the severe clawback provisions referred to in Article 20 (2) (a) or (b) of Regulation (EU) 2017/2402 are found in the securitisation, and state whether the provisions in Article 20 (3) of Regulation (EU) 2017/2402 apply.</t>
  </si>
  <si>
    <t>Article 20(2)</t>
  </si>
  <si>
    <t>N36</t>
  </si>
  <si>
    <t>Subject to severe clawback explanation</t>
  </si>
  <si>
    <t>N37</t>
  </si>
  <si>
    <t>STSS22</t>
  </si>
  <si>
    <t>Clawback provisions exemption confirmation</t>
  </si>
  <si>
    <t>Exemption for clawback provisions in national insolvency laws</t>
  </si>
  <si>
    <t>In conjunction with STSS21, where appropriate, a confirmation whether there are no circumstances that could give rise to clawback provisions in accordance with Article 20 (1) and (2) of Regulation (EU) 2017/2402.</t>
  </si>
  <si>
    <t>Article 20(3)</t>
  </si>
  <si>
    <t>N38</t>
  </si>
  <si>
    <t>Clawback provisions exemption comment</t>
  </si>
  <si>
    <t>N39</t>
  </si>
  <si>
    <t>STSS23</t>
  </si>
  <si>
    <t>The seller is not the original lender flag</t>
  </si>
  <si>
    <t>Transfer where the seller is not the original lender</t>
  </si>
  <si>
    <t>Where the seller is not the original lender, a statement confirming that the securitisation complies with Article 20(1) to 20(3) of Regulation (EU) 2017/2402.</t>
  </si>
  <si>
    <t>Article 20(4)</t>
  </si>
  <si>
    <t>N40</t>
  </si>
  <si>
    <t>Transfer where the seller is not the original lender confirmation</t>
  </si>
  <si>
    <t>N41</t>
  </si>
  <si>
    <t>Transfer where the seller is not the original lender explanation</t>
  </si>
  <si>
    <t>N42</t>
  </si>
  <si>
    <t>STSS24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</si>
  <si>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</si>
  <si>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20(5) of Regulation (EU) 2017/2402.</t>
  </si>
  <si>
    <t>Transfer performed by means of an assignment and perfected at a later stage</t>
  </si>
  <si>
    <t>Where the transfer of the underlying exposures is performed by means of an assignment and perfected at a later stage than at the closing of the securitisation, a concise explanation on how and whether that perfection is effected at least through the required minimum pre-determined event triggers as listed in Article 20(5) of Regulation (EU) 2017/2402.
Where alternative mechanisms of transfer are used, a confirmation that an insolvency of the originator would not prejudice or prevent the SSPE from enforcing its rights.</t>
  </si>
  <si>
    <t>Article 20(5)</t>
  </si>
  <si>
    <t>N43</t>
  </si>
  <si>
    <t>Transfer at a later stage explanation</t>
  </si>
  <si>
    <t>N44</t>
  </si>
  <si>
    <t>Alternative mechanism confirmation</t>
  </si>
  <si>
    <t>Where alternative mechanisms of transfer are used, confirmation and optional comment that an insolvency of the originator would not prejudice or prevent the SSPE from enforcing its rights pursuant to  Article 20(5) of Regulation (EU) 2017/2402.</t>
  </si>
  <si>
    <t>N45</t>
  </si>
  <si>
    <t>Alternative mechanism comment</t>
  </si>
  <si>
    <t>N46</t>
  </si>
  <si>
    <t>STSS25</t>
  </si>
  <si>
    <t>Representations and warranties confirmation</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</si>
  <si>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20(6) of Regulation (EU) 2017/2402.</t>
  </si>
  <si>
    <t>Representations and warranties</t>
  </si>
  <si>
    <t>A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t>
  </si>
  <si>
    <t>Article 20(6)</t>
  </si>
  <si>
    <t>Item 2.2.8 of Annex 19 of Commission Delegated Regulation (EU) 2019/980</t>
  </si>
  <si>
    <t>N47</t>
  </si>
  <si>
    <t>Representations and warranties explanation</t>
  </si>
  <si>
    <t>N48</t>
  </si>
  <si>
    <t>STSS26</t>
  </si>
  <si>
    <t>Underlying exposures eligibility criteria confirmation</t>
  </si>
  <si>
    <t>Eligibility criteria which do not allow for active portfolio management of the underlying exposures on a discretionary basis</t>
  </si>
  <si>
    <t>A concise explanation on how: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</si>
  <si>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Section 2 of Annex 19 of Commission Delegated Regulation (EU) 2019/980</t>
  </si>
  <si>
    <t>N49</t>
  </si>
  <si>
    <t>Underlying exposures eligibility criteria explanation</t>
  </si>
  <si>
    <t>N50</t>
  </si>
  <si>
    <t>Underlying exposures selection processes confirmation</t>
  </si>
  <si>
    <t>N51</t>
  </si>
  <si>
    <t>Underlying exposures selection processes explanation</t>
  </si>
  <si>
    <t>N52</t>
  </si>
  <si>
    <t>STSS27</t>
  </si>
  <si>
    <t>Homogeneity of assets confirmation</t>
  </si>
  <si>
    <t>Homogeneity of assets</t>
  </si>
  <si>
    <t>A detailed explanation as to the homogeneity of the pool of underlying exposures backing the securitisation. For that purpose, include a reference to the EBA RTS on homogeneity (Commission Delegated Regulation (EU) [XX/XXXX], and explain in detail how each of the conditions specified in the Article 1 of that Delegated Regulation are met.</t>
  </si>
  <si>
    <t>Article 20(8)</t>
  </si>
  <si>
    <t>Detailed Explanation</t>
  </si>
  <si>
    <t>Item 2.2.7 of Annex 19 of Commission Delegated Regulation (EU) 2019/980</t>
  </si>
  <si>
    <t>N53</t>
  </si>
  <si>
    <t>Homogeneity of assets explanation</t>
  </si>
  <si>
    <t>{TEXT-32767}</t>
  </si>
  <si>
    <t>N54</t>
  </si>
  <si>
    <t>STSS28</t>
  </si>
  <si>
    <t>No re-securitisation confirmation</t>
  </si>
  <si>
    <t>Underlying Exposure Obligations: no re securitisation</t>
  </si>
  <si>
    <t>A confirmation that the underlying exposures do not include any securitisation positions and that the notified securitisation is therefore not a re-securitisation.</t>
  </si>
  <si>
    <t>Article 20(9)</t>
  </si>
  <si>
    <t>Item 2.2 of Annex 19 of Commission Delegated Regulation (EU) 2019/980</t>
  </si>
  <si>
    <t>N55</t>
  </si>
  <si>
    <t>No re-securitisation comment</t>
  </si>
  <si>
    <t>N56</t>
  </si>
  <si>
    <t>STSS29</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</si>
  <si>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</si>
  <si>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20(10) of Regulation (EU) 2017/2402.</t>
  </si>
  <si>
    <t>Soundness of the underwriting standard</t>
  </si>
  <si>
    <t>A detailed explanation:
- as to whether the underlying exposures were originated in the lender’s ordinary course of business and whether the applied underwriting standards were no less stringent that those applied at the same time of origination to exposures that were not securitised. 
- as to whether the underwriting standards and any material changes from prior underwriting standards have been or will be fully disclosed to potential investors without undue delay.
- on how securitisations where the underlying exposures are residential loans, the pool of underlying exposures meet the requirement of the second paragraph of Article 20(10) of Regulation (EU) 2017/2402.
-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</si>
  <si>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Article 20(10)</t>
  </si>
  <si>
    <t>N57</t>
  </si>
  <si>
    <t>Soundness of the underwriting standards (ordinary course of business) explanation</t>
  </si>
  <si>
    <t>N58</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</si>
  <si>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</si>
  <si>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20(10)of Regulation (EU) 2017/2402.</t>
  </si>
  <si>
    <t>N59</t>
  </si>
  <si>
    <t>Soundness of the underwriting standards (disclosure) explanation</t>
  </si>
  <si>
    <t>N60</t>
  </si>
  <si>
    <t>Residential Loan requirement confirmation</t>
  </si>
  <si>
    <t>Confirmation and detailed explanation on how securitisations where the underlying exposures are residential loans, the pool of underlying exposures meet the requirement of the second paragraph of Article 20(10) of Regulation (EU) 2017/2402.</t>
  </si>
  <si>
    <t>N61</t>
  </si>
  <si>
    <t>Residential Loan requirement explanation</t>
  </si>
  <si>
    <t>N62</t>
  </si>
  <si>
    <t>Confirmation and detailed explanation as to whether an assessment of the borrower’s creditworthiness meets the requirements set out in Article 8 of Directive 2008/48/EC[3] or paragraphs 1 to 4, point (a) of paragraph 5, and paragraph 6 of Article 18 of Directive 2014/17/EU[4] or, where applicable, equivalent requirements in third countries.</t>
  </si>
  <si>
    <t>N63</t>
  </si>
  <si>
    <t>N64</t>
  </si>
  <si>
    <t>STSS30</t>
  </si>
  <si>
    <t>Originator/Lender Expertise confirmation</t>
  </si>
  <si>
    <t>Confirmation and detailed explanation as to whether the originator or original lender have expertise in originating exposures of a similar nature to those securitised pursuant to Article 20(10) of Regulation (EU) 2017/2402</t>
  </si>
  <si>
    <t>Originator/Lender Expertise</t>
  </si>
  <si>
    <t>A detailed explanation as to whether the originator or original lender have expertise in originating exposures of a similar nature to those securitised.</t>
  </si>
  <si>
    <t>N65</t>
  </si>
  <si>
    <t>Originator/Lender Expertise explanation</t>
  </si>
  <si>
    <t>N66</t>
  </si>
  <si>
    <t>STSS31</t>
  </si>
  <si>
    <t>Defaulted or restructured exposures confirmation</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</si>
  <si>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</si>
  <si>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Transferred underlying exposures without exposures in default</t>
  </si>
  <si>
    <t>A detailed explanations as to whether:
-the transferred underlying exposures do not include, at the time of selection, defaulted exposures (or restructured exposures) as defined in Article 20(11) of Regulation (EU) 2017/2402. 
- the requirements referred to in Article 20 (11) (a) (i) and (ii) of Regulation (EU) 2017/2402 are met.
- the requirements referred to in Article 20 (11) (b) of Regulation (EU) 2017/2402 are met ;
- the requirements referred to in Article 20 (11) (c) of Regulation (EU) 2017/2402 are met.</t>
  </si>
  <si>
    <t>Article 20(11)</t>
  </si>
  <si>
    <t>N67</t>
  </si>
  <si>
    <t>Defaulted or restructured exposures explanation</t>
  </si>
  <si>
    <t>N68</t>
  </si>
  <si>
    <t>STSS32</t>
  </si>
  <si>
    <t>At least one payment at the time of transfer confirmation</t>
  </si>
  <si>
    <t xml:space="preserve">Confirmation and optional comment on whether, at the time of transfer of the exposures, the debtors have made at least one payment pursuant to Article 20(12) of Regulation (EU) 2017/2402. </t>
  </si>
  <si>
    <t>At least one payment at the time of transfer</t>
  </si>
  <si>
    <t>A confirmation whether, at the time of transfer of the exposures, the debtors have made at least one payment. 
A confirmation whether or not the exemption under Article 20(12) of Regulation (EU) 2017/2402 applies.</t>
  </si>
  <si>
    <t>Article 20(12)</t>
  </si>
  <si>
    <t>Items 3.3 and 3.4.6 of Annex 19 of Commission Delegated Regulation (EU) 2019/980</t>
  </si>
  <si>
    <t>N69</t>
  </si>
  <si>
    <t>At least one payment at the time of transfer comment</t>
  </si>
  <si>
    <t>N70</t>
  </si>
  <si>
    <t>Payment exemption</t>
  </si>
  <si>
    <t>Select the exemption that applies under Article 20(12) of Regulation (EU) 2017/2402 for revolving securitisations backed by exposures payable in a single instalment or having a maturity of less than one year, including without limitation monthly payments on revolving credits.</t>
  </si>
  <si>
    <t>N71</t>
  </si>
  <si>
    <t>Payment exemption explanation</t>
  </si>
  <si>
    <t>N72</t>
  </si>
  <si>
    <t>STSS33</t>
  </si>
  <si>
    <t>Degree of dependence on repayments confirmation</t>
  </si>
  <si>
    <t xml:space="preserve">Confirmation and detailed explanation of the degree of dependence of the repayments of the holders of the securitisation position on the sale of assets securing the underlying exposures pursuant to Article 20(13) of Regulation (EU) 2017/2402. </t>
  </si>
  <si>
    <t>Repayment of the holders shall not have been structured to depend predominantly on the sale of assets.</t>
  </si>
  <si>
    <t xml:space="preserve">A detailed explanation of the degree of dependence of the repayments of the holders of the securitisation position on the sale of assets securing the underlying exposures. </t>
  </si>
  <si>
    <t>Article 20(13)</t>
  </si>
  <si>
    <t>Item 3.4.1 of Annex 19 of Commission Delegated Regulation (EU) 2019/980</t>
  </si>
  <si>
    <t>N73</t>
  </si>
  <si>
    <t>Degree of dependence on repayments explanation</t>
  </si>
  <si>
    <t>N74</t>
  </si>
  <si>
    <t>STSS34</t>
  </si>
  <si>
    <t>Compliance with risk retention requirements confirmation</t>
  </si>
  <si>
    <t xml:space="preserve">Confirmation and concise explanation as to how the originator, sponsor or original lender of a non-ABCP securitisation comply with the risk retention requirement as provided for in Article 6 of Regulation (EU) 2017/2402. </t>
  </si>
  <si>
    <t>Compliance with risk retention requirements</t>
  </si>
  <si>
    <t>A concise explanation as to how the originator, sponsor or original lender of a non-ABCP securitisation comply with the risk retention requirement as provided for in Article 6 of Regulation (EU) 2017/2402. 
An indication which entity retains the material net economic interest and which option is used for retaining the risk including:
(1) vertical slice in accordance with Article 6(3)(a) of Regulation (EU) 2017/2402;
(2) seller’s share in accordance with Article 6(3)(b) of Regulation (EU) 2017/2402;
(3) randomly-selected exposures kept on balance sheet, in accordance with Article 6(3) (c) (3) of Regulation (EU) 2017/2402;
(4) first loss tranche in accordance with Article 6(3)(d) of Regulation (EU) 2017/2402;
(5) first loss exposure in each asset in accordance with Article 6(3)(e) of Regulation (EU) 2017/2402;
(6) no compliance with risk retention requirements set out in Article 6(3) of Regulation (EU) 2017/2402;
(7) other options used.</t>
  </si>
  <si>
    <t>Article 21(1)</t>
  </si>
  <si>
    <t>Item 3.1 of Annex 9 and Item 3.4.3 of Annex 19 of Commission Delegated Regulation (EU) 2019/980</t>
  </si>
  <si>
    <t>N75</t>
  </si>
  <si>
    <t>Compliance with risk retention requirements explanation</t>
  </si>
  <si>
    <t>N76</t>
  </si>
  <si>
    <t>Retaining entity LEI</t>
  </si>
  <si>
    <t>LEI of the entity (where available) that retains the material net economic interest pursuant to  Article 21(1) of Regulation (EU) 2017/2402.</t>
  </si>
  <si>
    <t>N77</t>
  </si>
  <si>
    <t>Vertical slice</t>
  </si>
  <si>
    <t>Is vertical slice in accordance with Article 6(3)(a) of Regulation (EU) 2017/2402 used for retaining the risk?</t>
  </si>
  <si>
    <t>N78</t>
  </si>
  <si>
    <t>Seller's share</t>
  </si>
  <si>
    <t>N79</t>
  </si>
  <si>
    <t>Randomly-selected exposures kept on balance sheet</t>
  </si>
  <si>
    <t>N80</t>
  </si>
  <si>
    <t>First loss tranche</t>
  </si>
  <si>
    <t>N81</t>
  </si>
  <si>
    <t>First loss exposure in each asset indicator</t>
  </si>
  <si>
    <t>N82</t>
  </si>
  <si>
    <t>No compliance with risk retention requirements</t>
  </si>
  <si>
    <t>N83</t>
  </si>
  <si>
    <t>Other option indicator</t>
  </si>
  <si>
    <t>Is other options used for retaining the risk pursuant to Article 21(1) of Regulation (EU) 2017/2402? If Yes please provide the used option.</t>
  </si>
  <si>
    <t>N84</t>
  </si>
  <si>
    <t>Other options used comment</t>
  </si>
  <si>
    <t>N85</t>
  </si>
  <si>
    <t>STSS35</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</si>
  <si>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</si>
  <si>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21(2) of Regulation (EU) 2017/2402. </t>
  </si>
  <si>
    <t>Mitigation of Interest rates (IR) and currency risks (FX) Risks</t>
  </si>
  <si>
    <t xml:space="preserve">A concise explanation as to whether the interest rates and currency risks are appropriately mitigated and that measures are taken to mitigate such risks and confirm that such measures are available to investors. </t>
  </si>
  <si>
    <t>Article 21(2)</t>
  </si>
  <si>
    <t>Items 3.4.2 and 3.8 of Annex 19 of Commission Delegated Regulation (EU) 2019/980</t>
  </si>
  <si>
    <t>N86</t>
  </si>
  <si>
    <t>Mitigation of Interest rates and currency risks explanation</t>
  </si>
  <si>
    <t>N87</t>
  </si>
  <si>
    <t>STSS36</t>
  </si>
  <si>
    <t>Derivatives not purchased/sold by SSPE confirmation</t>
  </si>
  <si>
    <t>No derivatives</t>
  </si>
  <si>
    <t>{No derivatives/Exemption on derivatives/Unconfirmed}</t>
  </si>
  <si>
    <t>Confirmation and concise declaration that the SSPE has not entered into derivative contracts except in the circumstances referred to in Articles 21(2) of Regulation (EU) 2017/2402.</t>
  </si>
  <si>
    <t>Derivatives Purchased/Sold by SSPE</t>
  </si>
  <si>
    <t>A concise declaration that the SSPE has not entered into derivative contracts except in the circumstances referred to in Articles 21(2) of Regulation (EU) 2017/2402.</t>
  </si>
  <si>
    <t>N88</t>
  </si>
  <si>
    <t>Derivatives not purchased/sold by SSPE explanation</t>
  </si>
  <si>
    <t>N89</t>
  </si>
  <si>
    <t>STSS37</t>
  </si>
  <si>
    <t>Common standards underwriting derivatives confirmation</t>
  </si>
  <si>
    <t>Confirmation and concise explanation on whether any hedging instruments used are underwritten and documented according to commonly accepted standards pursuant to Article 21(2) of Regulation (EU) 2017/2402.</t>
  </si>
  <si>
    <t>Derivatives using common standards</t>
  </si>
  <si>
    <t>A concise explanation on whether any hedging instruments used are underwritten and documented according to commonly accepted standards.</t>
  </si>
  <si>
    <t>N90</t>
  </si>
  <si>
    <t>Common standards underwriting derivatives explanation</t>
  </si>
  <si>
    <t>N91</t>
  </si>
  <si>
    <t>STSS38</t>
  </si>
  <si>
    <t>Referenced interest payments confirmation</t>
  </si>
  <si>
    <t>Confirmation and concise explanation on whether and how any referenced interest payments under the securitisation assets and liabilities are calculated by reference to generally used market interest rates or generally used sectoral rates reflective of the cost of funds pursuant to Article 21(3) of Regulation (EU) 2017/2402.</t>
  </si>
  <si>
    <t>Referenced interest payments based on generally used interest rates</t>
  </si>
  <si>
    <t>A concise explanation on whether and how any referenced interest payments under the securitisation assets and liabilities are calculated by reference to generally used market interest rates or generally used sectoral rates reflective of the cost of funds.</t>
  </si>
  <si>
    <t>Article 21(3)</t>
  </si>
  <si>
    <t>Item 2.2.2 and 2.2.13 of Annex 19 of Commission Delegated Regulation (EU) 2019/980</t>
  </si>
  <si>
    <t>N92</t>
  </si>
  <si>
    <t>Referenced interest payments explanation</t>
  </si>
  <si>
    <t>N93</t>
  </si>
  <si>
    <t>STSS39</t>
  </si>
  <si>
    <t>Acceleration notice / enforcement  requirement confirmation</t>
  </si>
  <si>
    <t>Confirmation and declaration in general terms that each of the requirements of Article 21(4) of Regulation (EU) 2017/2402 are met.</t>
  </si>
  <si>
    <t>No trapping of cash following enforcement or an acceleration notice</t>
  </si>
  <si>
    <t>A declaration in general terms that each of the requirements of Article 21(4) of Regulation (EU) 2017/2402 are met.</t>
  </si>
  <si>
    <t>Article 21(4)</t>
  </si>
  <si>
    <t>Item 3.4.5 of Annex 19 of Commission Delegated Regulation (EU) 2019/980</t>
  </si>
  <si>
    <t>N94</t>
  </si>
  <si>
    <t>Acceleration notice / enforcement  requirement explanation</t>
  </si>
  <si>
    <t>N95</t>
  </si>
  <si>
    <t>STSS40</t>
  </si>
  <si>
    <t>No trapping of cash confirmation</t>
  </si>
  <si>
    <t>Confirmation and optional comment that no cash would be trapped following the delivery of enforcement or an acceleration notice pursuant to Article 21(4)(a) of Regulation (EU) 2017/2402.</t>
  </si>
  <si>
    <t>(a)No amount of cash shall be trapped</t>
  </si>
  <si>
    <t>Confirmation that no cash would be trapped following the delivery of enforcement or an acceleration notice.</t>
  </si>
  <si>
    <t>Article 21(4)(a)</t>
  </si>
  <si>
    <t>N96</t>
  </si>
  <si>
    <t>No trapping of cash comment</t>
  </si>
  <si>
    <t>N97</t>
  </si>
  <si>
    <t>STSS41</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</si>
  <si>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</si>
  <si>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21(4)(b) of Regulation (EU) 2017/2402.</t>
  </si>
  <si>
    <t>(b) principal receipts shall be passed to investors</t>
  </si>
  <si>
    <t>Confirmation that principal receipts from the underlying exposures are passed to the investors via sequential amortisation of the securitisation positions, as determined by the seniority of the securitisation position.</t>
  </si>
  <si>
    <t>Article 21(4)(b)</t>
  </si>
  <si>
    <t>N98</t>
  </si>
  <si>
    <t>Sequential amortisation comment</t>
  </si>
  <si>
    <t>N99</t>
  </si>
  <si>
    <t>STSS42</t>
  </si>
  <si>
    <t>Reversed repayment on seniority confirmation</t>
  </si>
  <si>
    <t>Confirmation and optional comment that the repayment of the securitisation position is not to be reversed with regard to their seniority pursuant to Article 21(4)(c) of Regulation (EU) 2017/2402</t>
  </si>
  <si>
    <t>(c) repayment shall not be reversed with regard to their seniority</t>
  </si>
  <si>
    <t>Confirmation that the repayment of the securitisation position is not to be reversed with regard to their seniority.</t>
  </si>
  <si>
    <t>Article 21(4)(c)</t>
  </si>
  <si>
    <t>N100</t>
  </si>
  <si>
    <t>Reversed repayment on seniority comment</t>
  </si>
  <si>
    <t>N101</t>
  </si>
  <si>
    <t>STSS43</t>
  </si>
  <si>
    <t>No automatic liquidation confirmation</t>
  </si>
  <si>
    <t>Confirmation and optional comment that not any provisions require automatic liquidation of the underlying exposures at market value pursuant to Article 21(4)(d) of Regulation (EU) 2017/2402</t>
  </si>
  <si>
    <t>(d) no provisions shall require automatic liquidation of the underlying exposures at market value</t>
  </si>
  <si>
    <t>Confirmation that not any provisions require automatic liquidation of the underlying exposures at market value.</t>
  </si>
  <si>
    <t>Article 21(4)(d)</t>
  </si>
  <si>
    <t>N102</t>
  </si>
  <si>
    <t>No automatic liquidation comment</t>
  </si>
  <si>
    <t>N103</t>
  </si>
  <si>
    <t>STSS44</t>
  </si>
  <si>
    <t>Non-sequential priority of payments triggers confirmation</t>
  </si>
  <si>
    <t>Confirmation and optional comment that transaction featuring non-sequential priority of payments include triggers relating to the performance of the underlying exposures resulting in the priority of payment reverting to sequential payments in order of seniority pursuant to Article 21(5) of Regulation (EU) 2017/2402.</t>
  </si>
  <si>
    <t>Securitisations featuring non-sequential priority of payments</t>
  </si>
  <si>
    <t>Confirmation that transaction featuring non-sequential priority of payments include triggers relating to the performance of the underlying exposures resulting in the priority of payment reverting to sequential payments in order of seniority.
Confirmation that such triggers include at least the deterioration in the credit quality of the underlying exposures below a predetermined threshold.</t>
  </si>
  <si>
    <t>Article 21(5)</t>
  </si>
  <si>
    <t>N104</t>
  </si>
  <si>
    <t>Non-sequential priority of payments triggers comment</t>
  </si>
  <si>
    <t>N105</t>
  </si>
  <si>
    <t>Credit quality deterioration trigger confirmation</t>
  </si>
  <si>
    <t>Confirmation and optional comment that such triggers include at least the deterioration in the credit quality of the underlying exposures below a predetermined threshold pursuant to Article 21(5) of Regulation (EU) 2017/2402</t>
  </si>
  <si>
    <t>N106</t>
  </si>
  <si>
    <t>Credit quality deterioration trigger comment</t>
  </si>
  <si>
    <t>N107</t>
  </si>
  <si>
    <t>STSS54</t>
  </si>
  <si>
    <t>Servicer expertise confirmation</t>
  </si>
  <si>
    <t>Confirmation and detailed explanation on how the requirements of Article 21(8) are met. As part of the explanation, include references  to any policies and procedures intended to ensure compliance with these requirements pursuant to Article 21(8) (b) of Regulation (EU) 2017/2402</t>
  </si>
  <si>
    <t>Required expertise from the servicer and policies and adequate procedures and risk management controls in place</t>
  </si>
  <si>
    <t>A detailed explanation on how the requirements of Article 21(8) are met. As part of the explanation, include references  to any policies and procedures intended to ensure compliance with these requirements.</t>
  </si>
  <si>
    <t>Article 21(8)</t>
  </si>
  <si>
    <t>Item 3.4.6 of Annex 19 of Commission Delegated Regulation (EU) 2019/980</t>
  </si>
  <si>
    <t>N108</t>
  </si>
  <si>
    <t>Servicer expertise explanation</t>
  </si>
  <si>
    <t>N109</t>
  </si>
  <si>
    <t>STSS45</t>
  </si>
  <si>
    <t>Early termination confirmation</t>
  </si>
  <si>
    <t>Confirmation and concise explanation, where applicable,  on revolving securitisation with early amortisation events for termination of revolving period based on prescribed triggers pursuant to Article 21(6) of Regulation (EU) 2017/2402</t>
  </si>
  <si>
    <t>Revolving securitisation with early amortisation events for termination of revolving period based on prescribed triggers</t>
  </si>
  <si>
    <t xml:space="preserve">A concise explanation, where applicable, on how the provisions in Art 21(6)(a) of Regulation (EU) 2017/2402 are reflected in the transaction documentation. </t>
  </si>
  <si>
    <t>Article 21(6)</t>
  </si>
  <si>
    <t>Items 2.3 and 2.4 of Annex 19 of Commission Delegated Regulation (EU) 2019/980</t>
  </si>
  <si>
    <t>N110</t>
  </si>
  <si>
    <t>Early termination explanation</t>
  </si>
  <si>
    <t>N111</t>
  </si>
  <si>
    <t>STSS46</t>
  </si>
  <si>
    <t>Confirmation and concise explanation where applicable, on deterioration in the credit quality of the underlying exposures pursuant to Article 21(6) (a) of Regulation (EU) 2017/2402</t>
  </si>
  <si>
    <t>(a) deterioration in the credit quality of the underlying exposures</t>
  </si>
  <si>
    <t>A concise explanation where applicable, on how the provisions in Art 21(6)(a) of Regulation (EU) 2017/2402 are reflected in the transaction documentation.</t>
  </si>
  <si>
    <t>Article 21(6)(a)</t>
  </si>
  <si>
    <t>N112</t>
  </si>
  <si>
    <t>Credit quality deterioration trigger explanation</t>
  </si>
  <si>
    <t>N113</t>
  </si>
  <si>
    <t>STSS47</t>
  </si>
  <si>
    <t>Insolvency-related event confirmation</t>
  </si>
  <si>
    <t>Confirmation and concise explanation, where applicable, on occurrence of an insolvency-related event of the originator or servicer pursuant to Article 21(6) (b) of Regulation (EU) 2017/2402</t>
  </si>
  <si>
    <t>(b) occurrence of an insolvency-related event of the originator or servicer</t>
  </si>
  <si>
    <t>A concise explanation, where applicable, on how the provisions or triggers in Art 21(6)(b) of Regulation (EU) 2017/2402 are reflected in the transaction documentation.</t>
  </si>
  <si>
    <t>Article 21(6)(b)</t>
  </si>
  <si>
    <t>N114</t>
  </si>
  <si>
    <t>Insolvency-related event explanation</t>
  </si>
  <si>
    <t>N115</t>
  </si>
  <si>
    <t>STSS48</t>
  </si>
  <si>
    <t>Pre-determined threshold value confirmation</t>
  </si>
  <si>
    <t>Confirmation and concise explanation, where applicable,  on value of the underlying exposures held by the SSPE falls below a pre-determined threshold pursuant to Article 21(6) (c) of Regulation (EU) 2017/2402</t>
  </si>
  <si>
    <t>(c) value of the underlying exposures held by the SSPE falls below a pre-determined threshold</t>
  </si>
  <si>
    <t>A concise explanation, where applicable, on how the provisions or triggers in Art 21(6)(c) of Regulation (EU) 2017/2402 are reflected in the transaction documentation, using cross-references to the relevant sections of the underlying documentation where the information can be found</t>
  </si>
  <si>
    <t>Article 21(6)(c)</t>
  </si>
  <si>
    <t>N116</t>
  </si>
  <si>
    <t>Pre-determined threshold value explanation</t>
  </si>
  <si>
    <t>N117</t>
  </si>
  <si>
    <t>STSS49</t>
  </si>
  <si>
    <t>New underlying exposures failure generation confirmation</t>
  </si>
  <si>
    <t>Confirmation and concise explanation, where applicable, on a failure to generate sufficient new underlying exposures meeting pre-determined credit quality (trigger for termination of the revolving period) under Article 21(6) (d) of Regulation (EU) 2017/2402</t>
  </si>
  <si>
    <t>(d) a failure to generate sufficient new underlying exposures meeting pre-determined credit quality (trigger for termination of the revolving period)</t>
  </si>
  <si>
    <t>A concise explanation, where applicable, on how the provisions in Art 21(6)(d) of Regulation (EU) 2017/2402 are reflected in the transaction documentation.</t>
  </si>
  <si>
    <t>Article 21(6)(d)</t>
  </si>
  <si>
    <t>N118</t>
  </si>
  <si>
    <t>New underlying exposures failure generation explanation</t>
  </si>
  <si>
    <t>N119</t>
  </si>
  <si>
    <t>STSS50</t>
  </si>
  <si>
    <t>Participant duties confirmation</t>
  </si>
  <si>
    <t>Confirmation and optional comment that the transaction documentation specifies all of the requirements under Article 21(7) (a) of Regulation (EU) 2017/2402 on the contractual obligations, duties and responsibilities of the servicer and the trustee, if any, and other ancillary service providers.</t>
  </si>
  <si>
    <t>(a)Information regarding contractual obligations of the servicer and trustee</t>
  </si>
  <si>
    <t>Confirmation that the transaction documentation specifies all of the requirements under Article 21(7) (a) of Regulation (EU) 2017/2402.</t>
  </si>
  <si>
    <t>Article 21(7)(a)</t>
  </si>
  <si>
    <t>N120</t>
  </si>
  <si>
    <t>Participant duties comment</t>
  </si>
  <si>
    <t>N121</t>
  </si>
  <si>
    <t>STSS51</t>
  </si>
  <si>
    <t>Servicing Continuity confirmation</t>
  </si>
  <si>
    <t>Confirmation and optional comment that the securitisation documentation expressly satisfies the requirements of Article 21(7) (b) of Regulation (EU) 2017/2402 on the processes and responsibilities necessary to ensure that a default by or an insolvency of the servicer does not result in a termination of servicing, such as a contractual provision which enables the replacement of the servicer in such case.</t>
  </si>
  <si>
    <t>(b)Servicing Continuity Provisions</t>
  </si>
  <si>
    <t>Confirmation that the securitisation documentation expressly satisfies the requirements of Article 21(7) (b) of Regulation (EU) 2017/2402.</t>
  </si>
  <si>
    <t>Article 21(7)(b)</t>
  </si>
  <si>
    <t>N122</t>
  </si>
  <si>
    <t>Servicing Continuity comment</t>
  </si>
  <si>
    <t>N123</t>
  </si>
  <si>
    <t>STSS52</t>
  </si>
  <si>
    <t>Derivative Counterparty Continuity confirmation</t>
  </si>
  <si>
    <t>Confirmation and optional comment that the transaction documentation satisfies all of the information referred to in Article 21(7) (c) of Regulation (EU) 2017/2402 on provisions that ensure the replacement of derivative counterparties in the case of their default, insolvency, and other specified events, where applicable.</t>
  </si>
  <si>
    <t>(c)Derivative Counterparty Continuity Provisions</t>
  </si>
  <si>
    <t>Confirmation that the transaction documentation satisfies all of the information referred to in Article 21(7) (c) of Regulation (EU) 2017/2402.</t>
  </si>
  <si>
    <t>Article 21(7)(c)</t>
  </si>
  <si>
    <t>Item 3.8 of Annex 19 of Commission Delegated Regulation (EU) 2019/980</t>
  </si>
  <si>
    <t>N124</t>
  </si>
  <si>
    <t>Derivative Counterparty Continuity comment</t>
  </si>
  <si>
    <t>N125</t>
  </si>
  <si>
    <t>STSS53</t>
  </si>
  <si>
    <t>Liquidity Provider Continuity confirmation</t>
  </si>
  <si>
    <t>Confirmation and optional comment that the transaction documentation satisfies all of the information under Article 21(7 (c) of Regulation (EU) 2017/2402 on provisions that ensure the replacement of liquidity providers in the case of their default, insolvency, and other specified events, where applicable.</t>
  </si>
  <si>
    <t>(c)Account Bank Continuity Provisions</t>
  </si>
  <si>
    <t>Confirmation that the transaction documentation satisfies all of the information under Article 21(7 (c) of Regulation (EU) 2017/2402.</t>
  </si>
  <si>
    <t>N126</t>
  </si>
  <si>
    <t>Liquidity Provider Continuity comment</t>
  </si>
  <si>
    <t>N127</t>
  </si>
  <si>
    <t>Account Bank Continuity confirmation</t>
  </si>
  <si>
    <t>Confirmation and optional comment that the transaction documentation satisfies all of the information under Article 21(7 (c) of Regulation (EU) 2017/2402 on provisions that ensure the replacement of the account bank in the case of their default, insolvency, and other specified events, where applicable.</t>
  </si>
  <si>
    <t>N128</t>
  </si>
  <si>
    <t>Account Bank Continuity comment</t>
  </si>
  <si>
    <t>N129</t>
  </si>
  <si>
    <t>STSS55</t>
  </si>
  <si>
    <t>Debt situation documentation confirmation</t>
  </si>
  <si>
    <t>Confirmation and optional comment that the underlying documentation sets out in clear and consistent terms, definitions, remedies and actions relating to the debt situations set out in Article 21(9)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</si>
  <si>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</si>
  <si>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21(9) of Regulation (EU) 2017/2402.</t>
  </si>
  <si>
    <t>Article 21(9)</t>
  </si>
  <si>
    <t>Item 2.2.2 of Annex 19 of Commission Delegated Regulation (EU) 2019/980</t>
  </si>
  <si>
    <t>N130</t>
  </si>
  <si>
    <t>Debt situation documentation comment</t>
  </si>
  <si>
    <t>N131</t>
  </si>
  <si>
    <t>STSS56</t>
  </si>
  <si>
    <t>Priorities of payment and triggered events confirmation</t>
  </si>
  <si>
    <t>Confirmation and optional comment that the securitisation documentation sets out the priorities of payment and trigger events pursuant to Articles 21(9) of Regulation (EU) 2017/2402.</t>
  </si>
  <si>
    <t>Priorities of payment and triggers events</t>
  </si>
  <si>
    <t>Confirmation that the securitisation documentation sets out the priorities of payment and trigger events pursuant to Articles 21(9) of Regulation (EU) 2017/2402.</t>
  </si>
  <si>
    <t>Item 3.4.7 of Annex 19 of Commission Delegated Regulation (EU) 2019/980</t>
  </si>
  <si>
    <t>N132</t>
  </si>
  <si>
    <t>Priorities of payment and triggered events comment</t>
  </si>
  <si>
    <t>N133</t>
  </si>
  <si>
    <t>STSS57</t>
  </si>
  <si>
    <t>Timely resolution of conflicts confirmation</t>
  </si>
  <si>
    <t>Confirmation and optional comment that the provisions under Article 21(10) of Regulation (EU) 2017/2402 relating to the timely resolutions of conflicts are met.</t>
  </si>
  <si>
    <t>Timely resolution of conflicts between classes of investors &amp; responsibilities of trustee</t>
  </si>
  <si>
    <t>Confirmation that the provisions under Article 21(10) of Regulation (EU) 2017/2402 relating to the timely resolutions of conflicts are met.</t>
  </si>
  <si>
    <t>Article 21(10)</t>
  </si>
  <si>
    <t>Items 3.4.7 and 3.4.8 of Annex 19 of Commission Delegated Regulation (EU) 2019/980</t>
  </si>
  <si>
    <t>N134</t>
  </si>
  <si>
    <t>Timely resolution of conflicts comment</t>
  </si>
  <si>
    <t>N135</t>
  </si>
  <si>
    <t>STSS58</t>
  </si>
  <si>
    <t>Historical Default and Loss Performance Data confirmation</t>
  </si>
  <si>
    <t>Confirmation and optional comment that the data required to be made available under Article 22(1) of Regulation (EU) 2017/2402 is available on static and dynamic historical default and loss performance.</t>
  </si>
  <si>
    <t>Historical Default and Loss Performance Data</t>
  </si>
  <si>
    <t>Confirmation that the data required to be made available under Article 22(1) of Regulation (EU) 2017/2402 is available,  stating clearly where the information can be found.</t>
  </si>
  <si>
    <t>Article 22(1)</t>
  </si>
  <si>
    <t>N136</t>
  </si>
  <si>
    <t>Historical Default and Loss Performance Data comment</t>
  </si>
  <si>
    <t>N137</t>
  </si>
  <si>
    <t>Historical Default and Loss Performance Data location</t>
  </si>
  <si>
    <t>{TEXT-1000}</t>
  </si>
  <si>
    <t>N138</t>
  </si>
  <si>
    <t>STSS59</t>
  </si>
  <si>
    <t>Sample external verification confirmation</t>
  </si>
  <si>
    <t>Confirmation and optional comment that a sample of the underlying exposures was subject to external verification prior to the issuance of the securities by an appropriate and independent party pursuant to  Article 22(2) of Regulation (EU) 2017/2402.</t>
  </si>
  <si>
    <t>Sample of the underlying exposures subject to external verifications</t>
  </si>
  <si>
    <t xml:space="preserve">Confirmation that a sample of the underlying exposures was subject to external verification prior to the issuance of the securities by an appropriate and independent party. </t>
  </si>
  <si>
    <t>Article 22(2)</t>
  </si>
  <si>
    <t>N139</t>
  </si>
  <si>
    <t>Sample external verification comment</t>
  </si>
  <si>
    <t>N140</t>
  </si>
  <si>
    <t>STSS60</t>
  </si>
  <si>
    <t>Liability cash flow model confirmation (prior pricing)</t>
  </si>
  <si>
    <t>Confirmation that a liability cash flow model is available to potential investors prior to pricing and location where this information is available pursuant to  Article 22(3) of Regulation (EU) 2017/2402.</t>
  </si>
  <si>
    <t>Availability of a liability cash flow model to potential investors</t>
  </si>
  <si>
    <t>Confirmation that a liability cash flow model is available to potential investors prior to pricing and state clearly where this information is available. After pricing, confirmation that such information has been made available to potential investors upon request.</t>
  </si>
  <si>
    <t>Article 22(3)</t>
  </si>
  <si>
    <t>N141</t>
  </si>
  <si>
    <t>N142</t>
  </si>
  <si>
    <t>Liability cash flow model confirmation (after pricing)</t>
  </si>
  <si>
    <t>Confirmation and optional comment that after pricing, such information has been made available to potential investors upon request pursuant to  Article 22(3) of Regulation (EU) 2017/2402.</t>
  </si>
  <si>
    <t>N143</t>
  </si>
  <si>
    <t>Liability cash flow model comment (after pricing)</t>
  </si>
  <si>
    <t>N144</t>
  </si>
  <si>
    <t>STSS61</t>
  </si>
  <si>
    <t>Environmental performance availability</t>
  </si>
  <si>
    <t>Available</t>
  </si>
  <si>
    <t>{N/A/Available/Not available}</t>
  </si>
  <si>
    <t>Confirmation and  concise explanation on whether the information related to the environmental performance of the assets financed by residential loans, or auto loans or leases is available pursuant to Article 7 (1)(a) of Regulation (EU) 2017/2402 and a statement where that information is to be found pursuant to  Article 22(4) of Regulation (EU) 2017/2402.</t>
  </si>
  <si>
    <t>Publication on environmental performance of underlying exposures consisting of residential loans or car loans or leases*</t>
  </si>
  <si>
    <t>A concise explanation on whether the information related to the environmental performance of the assets financed by residential loans, or auto loans or leases is available pursuant to Article 7 (1)(a) of Regulation (EU) 2017/2402 and a statement where that information is to be found.</t>
  </si>
  <si>
    <t>Article 22(4)</t>
  </si>
  <si>
    <t>N145</t>
  </si>
  <si>
    <t>Environmental performance explanation</t>
  </si>
  <si>
    <t>N146</t>
  </si>
  <si>
    <t>STSS62</t>
  </si>
  <si>
    <t>Article 7 compliance confirmation</t>
  </si>
  <si>
    <t>Confirmation and optional comment that the originator and the sponsor are complying with Article 7 of Regulation (EU) 2017/2402 pursuant to  Article 22 (5) of Regulation (EU) 2017/2402.</t>
  </si>
  <si>
    <t>Originator and sponsor responsible for compliance with Article 7</t>
  </si>
  <si>
    <t>Confirmation that:
- the originator and the sponsor are complying with Article 7 of Regulation (EU) 2017/2402;
- the information required by Article 7(1) (a) has been made available to potential investors before pricing upon request;
- the information required by Article 7(1)  (b) to (d) has been made available before pricing at least in draft or initial form.</t>
  </si>
  <si>
    <t>Article 22(5)</t>
  </si>
  <si>
    <t>N147</t>
  </si>
  <si>
    <t>Article 7 compliance comment</t>
  </si>
  <si>
    <t>N148</t>
  </si>
  <si>
    <t>Underlying information confirmation</t>
  </si>
  <si>
    <t>Confirmation and optional comment that the information required by Article 7(1) (a) has been made available to potential investors before pricing upon request pursuant to  Article 22 (5) of Regulation (EU) 2017/2402.</t>
  </si>
  <si>
    <t>N149</t>
  </si>
  <si>
    <t>Underlying information comment</t>
  </si>
  <si>
    <t>N150</t>
  </si>
  <si>
    <t>Before pricing documentation confirmation</t>
  </si>
  <si>
    <t>Confirmation and optional comment that the information required by Article 7(1)  (b) to (d) has been made available before pricing at least in draft or initial form pursuant to Article 22 (5) of Regulation (EU) 2017/2402</t>
  </si>
  <si>
    <t>N151</t>
  </si>
  <si>
    <t>Before pricing documentation comment</t>
  </si>
  <si>
    <t>STSS3</t>
  </si>
  <si>
    <t>Parameters list</t>
  </si>
  <si>
    <t>Multiple STS notifications</t>
  </si>
  <si>
    <t>STSS32-STSAT29</t>
  </si>
  <si>
    <t>Applicable/Not Applicable</t>
  </si>
  <si>
    <t>Confirmed or Unconfirmed</t>
  </si>
  <si>
    <t>Yes or No</t>
  </si>
  <si>
    <t>Type of Transfer</t>
  </si>
  <si>
    <t>Categories</t>
  </si>
  <si>
    <t>Character length parameters</t>
  </si>
  <si>
    <t>Master Trust</t>
  </si>
  <si>
    <t>Applicable</t>
  </si>
  <si>
    <t>AUSTRIA</t>
  </si>
  <si>
    <t>by means of an assignment</t>
  </si>
  <si>
    <t>{ALPHANUM}</t>
  </si>
  <si>
    <t xml:space="preserve"> </t>
  </si>
  <si>
    <t>Other</t>
  </si>
  <si>
    <t>Private</t>
  </si>
  <si>
    <t>Not available</t>
  </si>
  <si>
    <t>Exemption on derivatives</t>
  </si>
  <si>
    <t>Unconfirmed</t>
  </si>
  <si>
    <t>BELGIUM</t>
  </si>
  <si>
    <t>alternative mechanism</t>
  </si>
  <si>
    <t>No exemption</t>
  </si>
  <si>
    <t>BULGARIA</t>
  </si>
  <si>
    <t>Single instalment</t>
  </si>
  <si>
    <t>CYPRUS</t>
  </si>
  <si>
    <t>Less than one year maturity</t>
  </si>
  <si>
    <t>{ALPHANUM-10000}</t>
  </si>
  <si>
    <t>{COUNTRYCODE_2}</t>
  </si>
  <si>
    <t>GERMANY</t>
  </si>
  <si>
    <t>STSS10 &amp; STSAT10</t>
  </si>
  <si>
    <t>{DATEFORMAT}</t>
  </si>
  <si>
    <t>DENMARK</t>
  </si>
  <si>
    <t>residential mortgages</t>
  </si>
  <si>
    <t>ESTONIA</t>
  </si>
  <si>
    <t>commercial mortgages</t>
  </si>
  <si>
    <t>credit facilities provided to individuals for personal, family or household consumption purposes</t>
  </si>
  <si>
    <t>FINLAND</t>
  </si>
  <si>
    <t>credit facilities, including loans and leases, provided to any type of enterprise or corporation</t>
  </si>
  <si>
    <t>FRANCE</t>
  </si>
  <si>
    <t>auto loans/leases</t>
  </si>
  <si>
    <t>{NUMERIC}</t>
  </si>
  <si>
    <t>0123456789-+.</t>
  </si>
  <si>
    <t>UNITED KINGDOM</t>
  </si>
  <si>
    <t>credit-card receivables</t>
  </si>
  <si>
    <t>{ALPHANUM-1000}</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</si>
  <si>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</si>
  <si>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</si>
  <si>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</si>
  <si>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</si>
  <si>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</si>
  <si>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</si>
  <si>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</si>
  <si>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</si>
  <si>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</si>
  <si>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</si>
  <si>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</si>
  <si>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</si>
  <si>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</si>
  <si>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</si>
  <si>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</si>
  <si>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</si>
  <si>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</si>
  <si>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</si>
  <si>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</si>
  <si>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</si>
  <si>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</si>
  <si>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</si>
  <si>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</si>
  <si>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</si>
  <si>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</si>
  <si>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</si>
  <si>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</si>
  <si>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</si>
  <si>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MALTA</t>
  </si>
  <si>
    <t>"</t>
  </si>
  <si>
    <t>NETHERLANDS</t>
  </si>
  <si>
    <t>#</t>
  </si>
  <si>
    <t>NORWAY</t>
  </si>
  <si>
    <t>$</t>
  </si>
  <si>
    <t>POLAND</t>
  </si>
  <si>
    <t>%</t>
  </si>
  <si>
    <t>PORTUGAL</t>
  </si>
  <si>
    <t>&amp;</t>
  </si>
  <si>
    <t>ROMANIA</t>
  </si>
  <si>
    <t>'</t>
  </si>
  <si>
    <t>SWEDEN</t>
  </si>
  <si>
    <t>Bulgarian National Bank (BNB)</t>
  </si>
  <si>
    <t>(</t>
  </si>
  <si>
    <t>SLOVENIA</t>
  </si>
  <si>
    <t>Cyprus Securities and Exchange Commission (CySEC)</t>
  </si>
  <si>
    <t>)</t>
  </si>
  <si>
    <t>SLOVAKIA</t>
  </si>
  <si>
    <t>Czech National Bank (CNB)</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</si>
  <si>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</si>
  <si>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</si>
  <si>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</si>
  <si>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</si>
  <si>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</si>
  <si>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</si>
  <si>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</si>
  <si>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</si>
  <si>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</si>
  <si>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</si>
  <si>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</si>
  <si>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</si>
  <si>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</si>
  <si>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</si>
  <si>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</si>
  <si>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</si>
  <si>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</si>
  <si>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</si>
  <si>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</si>
  <si>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</si>
  <si>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4</t>
  </si>
  <si>
    <t>AMERICAN SAMOA</t>
  </si>
  <si>
    <t>Central Bank of Ireland (CBI)</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</si>
  <si>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</si>
  <si>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</si>
  <si>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</si>
  <si>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</si>
  <si>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</si>
  <si>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</si>
  <si>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</si>
  <si>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</si>
  <si>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</si>
  <si>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</si>
  <si>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</si>
  <si>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</si>
  <si>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</si>
  <si>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</si>
  <si>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</si>
  <si>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</si>
  <si>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</si>
  <si>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</si>
  <si>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</si>
  <si>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</si>
  <si>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</si>
  <si>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</si>
  <si>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t>
  </si>
  <si>
    <t>SAINT BARTHELEMY</t>
  </si>
  <si>
    <t>National Bank of Slovakia (NBS)</t>
  </si>
  <si>
    <t>[</t>
  </si>
  <si>
    <t>BERMUDA</t>
  </si>
  <si>
    <t>\</t>
  </si>
  <si>
    <t>BRUNEI DARUSSALAM</t>
  </si>
  <si>
    <t>Malta Financial Services Authority (MFSA)</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</si>
  <si>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</si>
  <si>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</si>
  <si>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</si>
  <si>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</si>
  <si>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</si>
  <si>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</si>
  <si>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</si>
  <si>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</si>
  <si>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</si>
  <si>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</si>
  <si>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</si>
  <si>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</si>
  <si>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</si>
  <si>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</si>
  <si>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</si>
  <si>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</si>
  <si>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</si>
  <si>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</si>
  <si>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</si>
  <si>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</si>
  <si>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</si>
  <si>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</si>
  <si>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</si>
  <si>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</si>
  <si>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</si>
  <si>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</si>
  <si>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</si>
  <si>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</si>
  <si>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</si>
  <si>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</si>
  <si>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</si>
  <si>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</si>
  <si>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</si>
  <si>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</si>
  <si>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</si>
  <si>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</si>
  <si>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</si>
  <si>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</si>
  <si>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</si>
  <si>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</si>
  <si>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</si>
  <si>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</si>
  <si>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</si>
  <si>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</si>
  <si>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</si>
  <si>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</si>
  <si>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</si>
  <si>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</si>
  <si>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</si>
  <si>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</si>
  <si>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</si>
  <si>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</si>
  <si>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</si>
  <si>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</si>
  <si>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</si>
  <si>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</si>
  <si>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</si>
  <si>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</si>
  <si>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</si>
  <si>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</si>
  <si>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</si>
  <si>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</si>
  <si>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</si>
  <si>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</si>
  <si>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</si>
  <si>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</si>
  <si>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</si>
  <si>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</si>
  <si>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</si>
  <si>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</si>
  <si>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</si>
  <si>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</si>
  <si>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</si>
  <si>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</si>
  <si>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</si>
  <si>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</si>
  <si>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</si>
  <si>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</si>
  <si>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</si>
  <si>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</si>
  <si>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</si>
  <si>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</si>
  <si>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</si>
  <si>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</si>
  <si>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</si>
  <si>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</si>
  <si>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</si>
  <si>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</si>
  <si>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</si>
  <si>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</si>
  <si>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</si>
  <si>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</si>
  <si>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</si>
  <si>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</si>
  <si>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</si>
  <si>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</si>
  <si>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</si>
  <si>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</si>
  <si>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</si>
  <si>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</si>
  <si>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</si>
  <si>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</si>
  <si>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</si>
  <si>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</si>
  <si>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</si>
  <si>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</si>
  <si>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</si>
  <si>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</si>
  <si>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</si>
  <si>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</si>
  <si>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</si>
  <si>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</si>
  <si>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</si>
  <si>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</si>
  <si>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</si>
  <si>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</si>
  <si>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</si>
  <si>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</si>
  <si>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</si>
  <si>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</si>
  <si>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</si>
  <si>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</si>
  <si>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</si>
  <si>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</si>
  <si>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</si>
  <si>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</si>
  <si>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</si>
  <si>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</si>
  <si>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</si>
  <si>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</si>
  <si>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</si>
  <si>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</si>
  <si>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</si>
  <si>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</si>
  <si>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</si>
  <si>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</si>
  <si>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</si>
  <si>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</si>
  <si>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</si>
  <si>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</si>
  <si>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</si>
  <si>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</si>
  <si>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</si>
  <si>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</si>
  <si>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</si>
  <si>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</si>
  <si>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</si>
  <si>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</si>
  <si>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</si>
  <si>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</si>
  <si>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</si>
  <si>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</si>
  <si>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</si>
  <si>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</si>
  <si>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</si>
  <si>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</si>
  <si>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</si>
  <si>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</si>
  <si>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</si>
  <si>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</si>
  <si>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</si>
  <si>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</si>
  <si>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</si>
  <si>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</si>
  <si>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</si>
  <si>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</si>
  <si>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</si>
  <si>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</si>
  <si>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</si>
  <si>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</si>
  <si>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</si>
  <si>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</si>
  <si>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</si>
  <si>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</si>
  <si>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</si>
  <si>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</si>
  <si>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</si>
  <si>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</si>
  <si>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</si>
  <si>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</si>
  <si>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</si>
  <si>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</si>
  <si>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</si>
  <si>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</si>
  <si>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</si>
  <si>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</si>
  <si>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</si>
  <si>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</si>
  <si>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</si>
  <si>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</si>
  <si>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</si>
  <si>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</si>
  <si>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</si>
  <si>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</si>
  <si>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</si>
  <si>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</si>
  <si>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</si>
  <si>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</si>
  <si>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</si>
  <si>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</si>
  <si>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</si>
  <si>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</si>
  <si>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</si>
  <si>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</si>
  <si>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</si>
  <si>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</si>
  <si>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</si>
  <si>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</si>
  <si>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</si>
  <si>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</si>
  <si>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</si>
  <si>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</si>
  <si>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</si>
  <si>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</si>
  <si>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</si>
  <si>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</si>
  <si>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</si>
  <si>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</si>
  <si>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</si>
  <si>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</si>
  <si>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</si>
  <si>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</si>
  <si>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</si>
  <si>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</si>
  <si>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The LEI of the Designated Entity in accordance with Article 27(1) of Regulation (EU) 2017/2402</t>
  </si>
  <si>
    <t>Exemption on Prospectus</t>
  </si>
  <si>
    <t>Where the public securitisation is exempt from publishing a prospectus, concise explanation explaining why this is the case making reference to the relevant article of the prospectus regulation</t>
  </si>
  <si>
    <t>Where the answer to field STS17 is "Yes", confirmation that the originator’s or original lender’s credit-granting criteria, processes and systems in place are executed in accordance with Article 9 of Regulation (EU) 2017/2402.</t>
  </si>
  <si>
    <t>Where the answer to field STS17 is "Yes", confirmation that the credit-granting as referred to in Article 27(3)(a) of Regulation (EU) 2017/2402 is subject to supervision.</t>
  </si>
  <si>
    <t>Instrument identification code</t>
  </si>
  <si>
    <t xml:space="preserve">Where available, the international security identification code (ISIN) or codes. If no ISIN is available, then any other unique securities code assigned to this securitisation.
</t>
  </si>
  <si>
    <t>The unique identifier assigned by the reporting entity in accordance with Article 11(1) of Delegated Regulation (EU)  2020/1224</t>
  </si>
  <si>
    <t xml:space="preserve">A ‘Yes’ or ‘No’ statement as to whether the originator or original lender is not a credit institution or investment firm established in the Union. </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</si>
  <si>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20(7) of Regulation (EU) 2017/2402.</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</si>
  <si>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20(7) of Regulation (EU) 2017/2402.</t>
  </si>
  <si>
    <t>Confirmation and detailed explanation as to the homogeneity of the pool of underlying exposures backing the securitisation pursuant to  Article 20(8) of Regulation (EU) 2017/2402. For that purpose, include a reference to the EBA RTS on homogeneity (Commission Delegated Regulation (EU) [2019/1851], and explain in detail how each of the conditions specified in the Article 1 of that Delegated Regulation are met.</t>
  </si>
  <si>
    <t>Last notification date</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</si>
  <si>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</si>
  <si>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Retaining entity name</t>
  </si>
  <si>
    <t>Name of the entity (where LEI is not available) that retains the material net economic interest pursuant to  Article 21(1) of Regulation (EU) 2017/2402.</t>
  </si>
  <si>
    <t>Subject to severe clawback</t>
  </si>
  <si>
    <t>Originator country  (if multiple countries)</t>
  </si>
  <si>
    <t>Sponsor country (if multiple countries)</t>
  </si>
  <si>
    <t>Location of Liability cash flow model</t>
  </si>
  <si>
    <t>Non-ABCP securitisation unique identifier</t>
  </si>
  <si>
    <t>FSD reference</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</si>
  <si>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</si>
  <si>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</si>
  <si>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</si>
  <si>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20(2)(a) or (b) of Regulation (EU) 2017/2402 are found in the securitisation.</t>
  </si>
  <si>
    <t>A confirmation whether the provisions in Article 20(3) of Regulation (EU) 2017/2402 apply.</t>
  </si>
  <si>
    <t>A concise explanation on whether any of the severe clawback provisions referred to in Article 20(2) (a) or (b) of Regulation (EU) 2017/2402 are found in the securitisation.</t>
  </si>
  <si>
    <t>Confirmation and optional comment on whether the provisions in Article 20(3) of Regulation (EU) 2017/2402 apply.</t>
  </si>
  <si>
    <t xml:space="preserve"> !"#$%&amp;'()*+,-./0123456789:;&lt;=&gt;?@ABCDEFGHIJKLMNOPQRSTUVWXYZ[\]^_`abcdefghijklmnopqrstuvwxyz{|}</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</si>
  <si>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</si>
  <si>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</si>
  <si>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</si>
  <si>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</si>
  <si>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</si>
  <si>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</si>
  <si>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</si>
  <si>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</si>
  <si>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</si>
  <si>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</si>
  <si>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</si>
  <si>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</si>
  <si>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</si>
  <si>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</si>
  <si>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</si>
  <si>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</si>
  <si>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</si>
  <si>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</si>
  <si>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</si>
  <si>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</si>
  <si>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</si>
  <si>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</si>
  <si>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</si>
  <si>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N0</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</si>
  <si>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</si>
  <si>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</si>
  <si>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</si>
  <si>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</si>
  <si>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</si>
  <si>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</si>
  <si>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</si>
  <si>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</si>
  <si>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</si>
  <si>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</si>
  <si>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The unique identifier as assigned by ESMA to the previously notified STS notification.</t>
  </si>
  <si>
    <t>Select the name of the registered securitisation repository as it is available under the list of registered Securitisation Repositories published on the ESMA website.</t>
  </si>
  <si>
    <t>Confirmation and mandatory explanation that the securitisation complies with Article 20(1) to 20(3) of Regulation (EU) 2017/2402 (where the seller is not the original lender).</t>
  </si>
  <si>
    <t>Indicator that the seller is not the original lender</t>
  </si>
  <si>
    <t>For public securitisations that are not exempt from the obligation to publish a prospectus, the prospectus identifier should be provided.</t>
  </si>
  <si>
    <t>The initial date of notification to ESMA of the STS notification.</t>
  </si>
  <si>
    <t>{COUNTRY_EU}</t>
  </si>
  <si>
    <t>{COUNTRY_EU_LIST}</t>
  </si>
  <si>
    <t>{COUNTRY_WORLD}</t>
  </si>
  <si>
    <t>{COUNTRY_WORLD_LIST}</t>
  </si>
  <si>
    <t xml:space="preserve">A check box as to whether the originator or original lender is a credit institution or investment firm established in the Union. </t>
  </si>
  <si>
    <t>Austrian Financial Market Authority (FMA)</t>
  </si>
  <si>
    <t>Belgium – (to be provided)</t>
  </si>
  <si>
    <t>Bulgary - Financial Supervision Commission (FSC)</t>
  </si>
  <si>
    <t>Germany - Bundesanstalt für Finanzdienstleistungsaufsicht (BaFin)</t>
  </si>
  <si>
    <t>Estonia - Financial Supervision Authority (Finantsinspektsioon)</t>
  </si>
  <si>
    <t>Croatian Financial Services Supervisory Agency (HANFA)</t>
  </si>
  <si>
    <t>Italy – (to be provided)</t>
  </si>
  <si>
    <t>Liechtenstein - Financial Market Authority (FMA)</t>
  </si>
  <si>
    <t>Latvia – (to be provided)</t>
  </si>
  <si>
    <t>Nederlandse Bank (DNB)</t>
  </si>
  <si>
    <t>Norwegian Financial Supervisory Authority (Finanstilsynet)</t>
  </si>
  <si>
    <t>Norway – (to be provided)</t>
  </si>
  <si>
    <t>Polish Financial Supervisory Commission (KNF)</t>
  </si>
  <si>
    <t>Romanian Financial Supervisory Authority (ASF)</t>
  </si>
  <si>
    <t>Sweden - Finansinspektionen (FI)</t>
  </si>
  <si>
    <t>Slovenia - Securities Market Agency (ATVP)</t>
  </si>
  <si>
    <t>Slovakia - National Bank of Slovakia (NBS)</t>
  </si>
  <si>
    <t>STS notification identifier for STS notifications reported before the release of the new ESMA Register of STS notifications. This field should be the same as the entry in STSS4 - Securitisation unique identifier.
In the exceptional case of STS notifications on securitisations for which multiple STS notifications were submitted by different reporting entities on the same securitisation identifier - STSS4 - Securitisation unique identifier (as it may be the case for master trust securitisations or ABCP transactions with multiple sponsors), this field should contain the unique identifier of the STS notification as assigned by ESMA (STSS4 - Securitisation unique identifier suffixed by a 2-digits classification code).
This field should be left blank otherwise.</t>
  </si>
  <si>
    <t>For public securitisations that are not exempt from the obligation to publish a prospectus, the country of the relevant competent authority issuing the prospectus should be provided</t>
  </si>
  <si>
    <t>Is there no compliance with risk retention requirements set out in Article 6(3) of Regulation (EU) 2017/2402?</t>
  </si>
  <si>
    <t>Is seller’s share in accordance with Article 6(3)(b) of Regulation (EU) 2017/2402 used for retaining the risk?</t>
  </si>
  <si>
    <t>Is randomly-selected exposures kept on balance sheet, in accordance with Article 6(3) (c) (3) of Regulation (EU) 2017/2402 used for retaining the risk?</t>
  </si>
  <si>
    <t>Is first loss tranche in accordance with Article 6(3)(d) of Regulation (EU) 2017/2402 used for retaining the risk?</t>
  </si>
  <si>
    <t>Is first loss exposure in each asset in accordance with Article 6(3)(e) of Regulation (EU) 2017/2402 used for retaining the risk?</t>
  </si>
  <si>
    <t>Drop-down list with:
   - N/A - Not Applicable where this reporting element is not applicable for that STS notification
   - Confirmed - where legal requirement is confirmed
   - Unconfirmed  - where legal requirement is not confirmed</t>
  </si>
  <si>
    <t>Drop-down list with:
   - N/A - Not Applicable
   - Available
   - Not Available</t>
  </si>
  <si>
    <t>If no ISIN is available, any other unique securities code such as
a CUSIP, assigned to this securitisation</t>
  </si>
  <si>
    <t>If no ISIN is available, the name of the unique securities code assigned to this securitisation</t>
  </si>
  <si>
    <t>Where available, the international security identification code(s) (ISIN).</t>
  </si>
  <si>
    <t>F</t>
  </si>
  <si>
    <t>{DATE_TEXT-YYYY-MM-DD}</t>
  </si>
  <si>
    <t>{COUNTRY}</t>
  </si>
  <si>
    <t>The date the STS notification was submitted.</t>
  </si>
  <si>
    <t>Where a prospectus is drawn up in compliance with Regulation (EU) 2017/1129, the date on which the prospectus was approved. If not, the closing date of the most recent transaction.</t>
  </si>
  <si>
    <t>Dates shall be formatted in text with the following format: YYYY-MM-DD.</t>
  </si>
  <si>
    <t>STS notification identifier</t>
  </si>
  <si>
    <t>Securitisation type  may be 'Public' or 'Private'</t>
  </si>
  <si>
    <t>Drop-down list with:
   - Confirmed where legal requirement is confirmed
   - Unconfirmed where legal requirement is not confirmed</t>
  </si>
  <si>
    <t>NPU0</t>
  </si>
  <si>
    <t>NPU1</t>
  </si>
  <si>
    <t>NPU2</t>
  </si>
  <si>
    <t>NPU3</t>
  </si>
  <si>
    <t>NPU4</t>
  </si>
  <si>
    <t>NPU5</t>
  </si>
  <si>
    <t>NPU6</t>
  </si>
  <si>
    <t>NPU7</t>
  </si>
  <si>
    <t>NPU8</t>
  </si>
  <si>
    <t>NPU9</t>
  </si>
  <si>
    <t>NPU10</t>
  </si>
  <si>
    <t>NPU11</t>
  </si>
  <si>
    <t>NPU12</t>
  </si>
  <si>
    <t>NPU13</t>
  </si>
  <si>
    <t>NPU14</t>
  </si>
  <si>
    <t>NPU15</t>
  </si>
  <si>
    <t>NPU16</t>
  </si>
  <si>
    <t>NPU17</t>
  </si>
  <si>
    <t>NPU18</t>
  </si>
  <si>
    <t>NPU19</t>
  </si>
  <si>
    <t>NPU20</t>
  </si>
  <si>
    <t>NPU21</t>
  </si>
  <si>
    <t>NPU22</t>
  </si>
  <si>
    <t>NPU23</t>
  </si>
  <si>
    <t>N20</t>
  </si>
  <si>
    <t>NPU24</t>
  </si>
  <si>
    <t>NPU25</t>
  </si>
  <si>
    <t>NPU26</t>
  </si>
  <si>
    <t>NPU27</t>
  </si>
  <si>
    <t>NPU28</t>
  </si>
  <si>
    <t>NPU29</t>
  </si>
  <si>
    <t>NPU30</t>
  </si>
  <si>
    <t>NPU31</t>
  </si>
  <si>
    <t>NPU32</t>
  </si>
  <si>
    <t>NPU33</t>
  </si>
  <si>
    <t>NPU34</t>
  </si>
  <si>
    <t>NPU35</t>
  </si>
  <si>
    <t>NPU36</t>
  </si>
  <si>
    <t>NPU37</t>
  </si>
  <si>
    <t>NPU38</t>
  </si>
  <si>
    <t>NPU39</t>
  </si>
  <si>
    <t>NPU40</t>
  </si>
  <si>
    <t>NPU41</t>
  </si>
  <si>
    <t>NPU42</t>
  </si>
  <si>
    <t>NPU43</t>
  </si>
  <si>
    <t>NPU44</t>
  </si>
  <si>
    <t>NPU45</t>
  </si>
  <si>
    <t>NPU46</t>
  </si>
  <si>
    <t>NPU47</t>
  </si>
  <si>
    <t>NPU48</t>
  </si>
  <si>
    <t>NPU49</t>
  </si>
  <si>
    <t>NPU50</t>
  </si>
  <si>
    <t>NPU51</t>
  </si>
  <si>
    <t>NPU52</t>
  </si>
  <si>
    <t>NPU53</t>
  </si>
  <si>
    <t>NPU54</t>
  </si>
  <si>
    <t>NPU55</t>
  </si>
  <si>
    <t>NPU56</t>
  </si>
  <si>
    <t>NPU57</t>
  </si>
  <si>
    <t>NPU58</t>
  </si>
  <si>
    <t>NPU59</t>
  </si>
  <si>
    <t>NPU60</t>
  </si>
  <si>
    <t>NPU61</t>
  </si>
  <si>
    <t>NPU62</t>
  </si>
  <si>
    <t>NPU63</t>
  </si>
  <si>
    <t>NPU64</t>
  </si>
  <si>
    <t>NPU65</t>
  </si>
  <si>
    <t>NPU66</t>
  </si>
  <si>
    <t>NPU67</t>
  </si>
  <si>
    <t>NPU68</t>
  </si>
  <si>
    <t>NPU69</t>
  </si>
  <si>
    <t>NPU70</t>
  </si>
  <si>
    <t>NPU71</t>
  </si>
  <si>
    <t>NPU72</t>
  </si>
  <si>
    <t>NPU73</t>
  </si>
  <si>
    <t>NPU74</t>
  </si>
  <si>
    <t>NPU75</t>
  </si>
  <si>
    <t>NPU76</t>
  </si>
  <si>
    <t>NPU77</t>
  </si>
  <si>
    <t>NPU78</t>
  </si>
  <si>
    <t>NPU79</t>
  </si>
  <si>
    <t>NPU80</t>
  </si>
  <si>
    <t>NPU81</t>
  </si>
  <si>
    <t>NPU82</t>
  </si>
  <si>
    <t>NPU83</t>
  </si>
  <si>
    <t>NPU84</t>
  </si>
  <si>
    <t>NPU85</t>
  </si>
  <si>
    <t>NPU86</t>
  </si>
  <si>
    <t>NPU87</t>
  </si>
  <si>
    <t>NPU88</t>
  </si>
  <si>
    <t>NPU89</t>
  </si>
  <si>
    <t>NPU90</t>
  </si>
  <si>
    <t>NPU91</t>
  </si>
  <si>
    <t>NPU92</t>
  </si>
  <si>
    <t>NPU93</t>
  </si>
  <si>
    <t>NPU94</t>
  </si>
  <si>
    <t>NPU95</t>
  </si>
  <si>
    <t>NPU96</t>
  </si>
  <si>
    <t>NPU97</t>
  </si>
  <si>
    <t>NPU98</t>
  </si>
  <si>
    <t>NPU99</t>
  </si>
  <si>
    <t>NPU100</t>
  </si>
  <si>
    <t>NPU101</t>
  </si>
  <si>
    <t>NPU102</t>
  </si>
  <si>
    <t>NPU103</t>
  </si>
  <si>
    <t>NPU104</t>
  </si>
  <si>
    <t>NPU105</t>
  </si>
  <si>
    <t>NPU106</t>
  </si>
  <si>
    <t>NPU107</t>
  </si>
  <si>
    <t>NPU108</t>
  </si>
  <si>
    <t>NPU109</t>
  </si>
  <si>
    <t>NPU110</t>
  </si>
  <si>
    <t>NPU111</t>
  </si>
  <si>
    <t>NPU112</t>
  </si>
  <si>
    <t>NPU113</t>
  </si>
  <si>
    <t>NPU114</t>
  </si>
  <si>
    <t>NPU115</t>
  </si>
  <si>
    <t>NPU116</t>
  </si>
  <si>
    <t>NPU117</t>
  </si>
  <si>
    <t>NPU118</t>
  </si>
  <si>
    <t>NPU119</t>
  </si>
  <si>
    <t>NPU120</t>
  </si>
  <si>
    <t>NPU121</t>
  </si>
  <si>
    <t>NPU122</t>
  </si>
  <si>
    <t>NPU123</t>
  </si>
  <si>
    <t>NPU124</t>
  </si>
  <si>
    <t>NPU125</t>
  </si>
  <si>
    <t>NPU126</t>
  </si>
  <si>
    <t>NPU127</t>
  </si>
  <si>
    <t>NPU128</t>
  </si>
  <si>
    <t>NPU129</t>
  </si>
  <si>
    <t>NPU130</t>
  </si>
  <si>
    <t>NPU131</t>
  </si>
  <si>
    <t>NPU132</t>
  </si>
  <si>
    <t>NPU133</t>
  </si>
  <si>
    <t>NPU134</t>
  </si>
  <si>
    <t>NPU135</t>
  </si>
  <si>
    <t>NPU136</t>
  </si>
  <si>
    <t>NPU137</t>
  </si>
  <si>
    <t>NPU138</t>
  </si>
  <si>
    <t>NPU139</t>
  </si>
  <si>
    <t>NPU140</t>
  </si>
  <si>
    <t>NPU141</t>
  </si>
  <si>
    <t>NPU142</t>
  </si>
  <si>
    <t>NPU143</t>
  </si>
  <si>
    <t>NPU144</t>
  </si>
  <si>
    <t>NPU145</t>
  </si>
  <si>
    <t>NPU146</t>
  </si>
  <si>
    <t>NPU147</t>
  </si>
  <si>
    <t>NPU148</t>
  </si>
  <si>
    <t>NPU149</t>
  </si>
  <si>
    <t>NPU150</t>
  </si>
  <si>
    <t>NPU151</t>
  </si>
  <si>
    <t>NPU152</t>
  </si>
  <si>
    <t>NPU153</t>
  </si>
  <si>
    <t>NPU154</t>
  </si>
  <si>
    <t>N152</t>
  </si>
  <si>
    <t>NPU155</t>
  </si>
  <si>
    <t>N153</t>
  </si>
  <si>
    <t>NPU156</t>
  </si>
  <si>
    <t>N154</t>
  </si>
  <si>
    <t>NPU157</t>
  </si>
  <si>
    <t>N155</t>
  </si>
  <si>
    <t>NPU158</t>
  </si>
  <si>
    <t>N156</t>
  </si>
  <si>
    <t>NPU159</t>
  </si>
  <si>
    <t>N157</t>
  </si>
  <si>
    <t>Borrower's creditworthiness assessment confirmation</t>
  </si>
  <si>
    <t>Borrower's creditworthiness assessment explanation</t>
  </si>
  <si>
    <t>Only possible values in Box to complete are "Public" and "Private"
Field codes are highlighted in amber if the field is left blank or has errors in format.</t>
  </si>
  <si>
    <t>Instrument code type and Instrument code should be reported in Box to complete where ISIN is not available.
To be used to define the instrument code type (such as CUSIP).
Where no international code is assigned to this securitisation, at least one internal code should be reported in field STSS1-Instrument code and "INTERNAL" should be reported in this field. 
Where multiple codes are reported, ";" separator should be used without any space between each code type. That may lead to repetition of the same code type (CUSIP;CUSIP).
Field codes are highlighted in amber where:
   - STSS1-Instrument code type is left blank whereas STSS1-Instrument code is reported; or
   - the fields STSS1-ISIN, STSS1-Instrument code type and STSS1- Instrument code are left blank; or
   - field has errors in format.</t>
  </si>
  <si>
    <t>Box to complete should contain "Y" where several STS notifications may be issued for the same securitisation identifier by the same reporting entity.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</si>
  <si>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STSS5-prospectus country is left blank and no exemption on prospectus is reported;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</si>
  <si>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</si>
  <si>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</si>
  <si>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</si>
  <si>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may contain additional explanation.
Field should be left blank where STSS19-Credit granting criteria supervision confirmation is equal to N/A.
Field codes are highlighted in amber where it is not the case or the field has errors in format.</t>
  </si>
  <si>
    <t>Box to complete should contain the concise explanation.
Field codes are highlighted in amber if the field is left blank or has errors in format.</t>
  </si>
  <si>
    <t>Box to complete may contain additional explanation.
Field should be left blank where STSS22-Clawback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</si>
  <si>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</si>
  <si>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STSS23 check-box is "N".
Field codes are highlighted in amber where:
   - field is left blank; or
   - "Unconfirmed" is reported; or
   - "N/A"is not reported and STSS23 check-box is "N"; or
   - "N/A"is reported and STSS23 check-box is "Y"; or
   - field has errors in format.</t>
  </si>
  <si>
    <t xml:space="preserve">
Box to complete should contain the concise explanation where STSS24-Transfer at a later stage confirmation is not "N/A".
Field should be left blank where STSS24-Transfer at a later stage confirmation is equal to N/A.
Field codes are highlighted in amber where it is not the case or field has errors in format.</t>
  </si>
  <si>
    <t xml:space="preserve">
Box to complete may contain the concise explanation where STSS24-Alternative mechanism confirmation is not "N/A".
Field should be left blank where STSS24-Alternative mechanism confirmation is equal to N/A.
Field codes are highlighted in amber where it is not the case or field has errors in format.</t>
  </si>
  <si>
    <t>Box to complete should contain the detailled explanation.
Field codes are highlighted in amber if the field is left blank or has errors in format.</t>
  </si>
  <si>
    <t>Box to complete may contain additional explanation.
Field codes are highlighted in amber where the field has errors in format.</t>
  </si>
  <si>
    <t>Box to complete should contain the confirmation indicator (Confirmed/Unconfirmed/N/A).
"N/A" should be reported only for non Residential loans.
Field codes are highlighted in amber where:
   - field is left blank; or
   - "Unconfirmed" is reported; or
   - "N/A"is not reported and STSS10 field is not " residential mortgages"; or
   - "N/A"is reported and STSS10 field is "residential mortgages"; or
   - field has errors in format.</t>
  </si>
  <si>
    <t xml:space="preserve">
Box to complete should contain the concise explanation where STSS29-Residential Loan requirement confirmation is not "N/A".
Field should be left blank where STSS29-Residential Loan requirement confirmation is equal to N/A.
Field codes are highlighted in amber where it is not the case or field has errors in format.</t>
  </si>
  <si>
    <t>Box to complete should contain the detailed explanation.
Field codes are highlighted in amber if the field is left blank or has errors in format.</t>
  </si>
  <si>
    <t>Only possible values in Box to complete are "Y" or "N"
Box to complete should contain "Y" where vertical slice is used for retaining the risk and "N" otherwise.
Field codes are highlighted in amber where:
   - field is left blank; or
   - all options are filled-in with "N"; or
   - field has errors in format.</t>
  </si>
  <si>
    <t>Only possible values in Box to complete are "Y" or "N"
Box to complete should contain "Y" where seller’s share is used for retaining the risk and "N" otherwise.
Field codes are highlighted in amber where:
   - field is left blank'; or
   - all options are filled-in with "N"; or
   - field has errors in format.</t>
  </si>
  <si>
    <t>Only possible values in Box to complete are "Y" or "N"
Box to complete should contain "Y" where randomly-selected exposures kept on balance sheet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</si>
  <si>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tranche is used for retaining the risk and "N" otherwise.
Field codes are highlighted in amber where:
   - field is left blank; or
   - all options are filled-in with "N"; or
   - field has errors in format.</t>
  </si>
  <si>
    <t>Only possible values in Box to complete are "Y" or "N"
Box to complete should contain "Y" where first loss exposure in each asset is used for retaining the risk  and "N" otherwise.
Field codes are highlighted in amber where:
   - field is left blank; or
   - all options are filled-in with "N"; or
   - field has errors in format.</t>
  </si>
  <si>
    <t>Only possible values in Box to complete are "Y" or "N"
Box to complete should contain "Y" where there is no compliance with risk retention requirements  and "N" otherwise.
Field codes are highlighted in amber where:
   - field is left blank; or
   - field is filled-in with "Y"; or
   - all options are filled-in with "N"; or
   - field has errors in format.</t>
  </si>
  <si>
    <t>Only possible values in Box to complete are "Y" or "N"
Box to complete should contain "Y" where other options is used for retaining the risk  and "N" otherwise.
Field codes are highlighted in amber where:
   - field is left blank; or
   - all options are filled-in with "N"; or
   - field has errors in format.</t>
  </si>
  <si>
    <t>Value should be reported in Box to complete when Other option indicator" is reported with "Y" for STSS34.
Field codes are highlighted in amber where it is not the case or field has errors in format.</t>
  </si>
  <si>
    <t xml:space="preserve">
Box to complete should contain the concise explanation where STSS37-Common standards underwriting derivatives confirmation is not "N/A".
Field should be left blank where STSS37-Common standards underwriting derivatives confirmation is equal to N/A.
Field codes are highlighted in amber where it is not the case or field has errors in format.</t>
  </si>
  <si>
    <t xml:space="preserve">
Box to complete may contain the concise explanation where STSS44-Non-sequential priority of payments triggers confirmation is not "N/A".
Field should be left blank where STSS44-Non-sequential priority of payments triggers confirmation is equal to N/A.
Field codes are highlighted in amber where it is not the case or field has errors in format.</t>
  </si>
  <si>
    <t xml:space="preserve">
Box to complete should contain the concise explanation where STSS45-Early termination confirmation is not "N/A".
Field should be left blank where STSS45-Early termination confirmation is equal to N/A.
Field codes are highlighted in amber where it is not the case or field has errors in format.</t>
  </si>
  <si>
    <t xml:space="preserve">
Box to complete should contain the concise explanation where STSS46-Credit quality deterioration trigger confirmation is not "N/A".
Field should be left blank where STSS46-Credit quality deterioration trigger confirmation is equal to N/A.
Field codes are highlighted in amber where it is not the case or field has errors in format.</t>
  </si>
  <si>
    <t xml:space="preserve">
Box to complete should contain the concise explanation where STSS47-Insolvency-related event confirmation is not "N/A".
Field should be left blank where STSS47-Insolvency-related event confirmation is equal to N/A.
Field codes are highlighted in amber where it is not the case or field has errors in format.</t>
  </si>
  <si>
    <t xml:space="preserve">
Box to complete should contain the concise explanation where STSS48-Pre-determined threshold value confirmation is not "N/A".
Field should be left blank where STSS48-Pre-determined threshold value confirmation is equal to N/A.
Field codes are highlighted in amber where it is not the case or field has errors in format.</t>
  </si>
  <si>
    <t xml:space="preserve">
Box to complete should contain the concise explanation where STSS49-New underlying exposures failure generation confirmation is not "N/A".
Field should be left blank where STSS49-New underlying exposures failure generation confirmation is equal to N/A.
Field codes are highlighted in amber where it is not the case or field has errors in format.</t>
  </si>
  <si>
    <t>Box to complete should contain the confirmation indicator:
   - "Available" where information is available
   - "Not Available" where information is not available and STSS10-Underlying exposures classification is equal to "residential mortgages" or "auto loans/leases"
   - "N/A" only where  STSS10-Underlying exposures classification is not equal to "residential mortgages" or "auto loans/leases"
Field codes are highlighted in amber where:
   - field is left blank, or
   - field is equal to "Not available"; or
   - "N/A" is reported and STSS10-Underlying exposures classification  is equal to "residential mortgages" or "auto loans/leases" or
   - "N/A" is not reported and STSS10-Underlying exposures classification is not equal to "residential mortgages" or "auto loans/leases"
   - field has errors in format.</t>
  </si>
  <si>
    <t>Instrument code type and Instrument code should be reported in Box to complete where ISIN is not available.
To be used to report the instrument code that is not ISIN (such as CUSIP).
Where no international code is assigned to this securitisation, at least one internal code should be reported in this field. 
Where multiple codes are reported, ";" separator should be used without any space between each code. That may lead to repetition of the same code type (CUSIP_Value;CUSIP_Value).
Field codes are highlighted in amber where:
   - STSS1-Instrument code is left blank whereas STSS1-Instrument code type is reported; or
   - fields STSS1-ISIN, STSS1-Instrument code type and STSS1- Instrument code are left blank; or
   - the number of Instrument code types is different from the number of Instrument codes; or
   - field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</si>
  <si>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</si>
  <si>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Original lender country should be reported in Box to complete where available
When only one original lender is reported, please use this Box to complete to report the unique country.
Select the relevant country in the drop-down list of Box to complete.
Field codes are highlighted in amber where:
   - Original Lender Country and Multiple countries Box to complete is left blank whereas Original Lender LEI is filled-in; or
   - both Original lender country and Original lender Country (if multiple countries) are filled-in;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</si>
  <si>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STSS45-Early termination confirmation is "N/A"; or
   - "N/A" is reported and  STSS45-Early termination confirmation is not"N/A";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</si>
  <si>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</si>
  <si>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non-ABCP securitisation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‘N’ for non-ABCP securitisation;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Field codes are highlighted in amber if the field is left blank or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</si>
  <si>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STSS5-prospectus country is left blank and no exemption on prospectus is reported; or
   - field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</si>
  <si>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xml:space="preserve">
Field codes are highlighted in amber where field is left blank for public securitisations or field has errors in format.</t>
    </r>
  </si>
  <si>
    <t>The last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in advance of the issue date of the securitisation but will be submitted as a final STS notification at the issue date at the earliest.
Example: 2020-01-31 (text format)
Field codes are highlighted in amber where;
   - field is left blank; or
   - last notification date is in the future; or
   - field has errors in format</t>
  </si>
  <si>
    <t>Field is mandatory in box to complete when Authorised Third Party flag for STSS13 is reported with "Y".
Select the relevant EEA country in the drop-down list.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</si>
  <si>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STSS13 is reported with "Y".
Field codes are highlighted in amber where 
   - field is left blank and "Y" is reported for the authorised third party flag; or
   - field is filled-in and "N" is reported for the authorised third party flag; or
   - field has errors in format</t>
  </si>
  <si>
    <t>Box to complete should contain the confirmation indicator (Confirmed/Unconfirmed/N/A). 
"N/A" should be reported where the originator or original lender is a credit institution or investment firm established in the Union (STSS17 field is "N").
Field codes are highlighted in amber where:
   - "Unconfirmed" is reported; or
   - field is left blank; or
   - "N/A"is not reported in Box to complete and STSS17 field is "N"; or
   - "N/A"is reported in Box to complete and STSS17 field is "Y"; or
   - field has errors in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</si>
  <si>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format; or
   - the fields STSS1-ISIN, STSS1-Instrument code type and STSS1- Instrument code are left blank</t>
  </si>
  <si>
    <t>Box to complete should contain the reason why several STS notifications may be issued for the same securitisation identifier by the same reporting entity.
Only possible values in Box to complete are:
   - Master Trust
   - Other
Field codes are highlighted in amber where:
   - field is left blank and Multiple STS notifications flag is equal to "Y"; or
   - field has errors in format.</t>
  </si>
  <si>
    <t>Box to complete should contain additional explanation when several STS notifications may be issued for the same securitisation identifier by the same reporting entity.
Field codes are highlighted in amber where:
   - field is left blank and Multiple STS notifications flag is equal to "Y";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</si>
  <si>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</si>
  <si>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</si>
  <si>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Box to complete should contain the confirmation indicator (Confirmed/Unconfirmed/N/A).  "N/A" should be reported in Box to complete only where alternative mechanisms of transfer are not used.
Field codes are highlighted in amber where:
   - field is left blank; or
   - field is equal to "Unconfirmed"; or
   -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</si>
  <si>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</si>
  <si>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</si>
  <si>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</si>
  <si>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Box to complete should contain the confirmation indicator (Confirmed/Unconfirmed/N/A).
"N/A" should only be reported where not applicable.
Field codes are highlighted in amber where:
    - field is left blank; or 
    - field is equal to "Unconfirmed"; or 
    - field has errors in format.</t>
  </si>
  <si>
    <t>Box to complete should contain the confirmation indicator (Confirmed/Unconfirmed).
Where no potential investor makes such a request prior to pricing,  confirmation should be provided that the information would be made available to any potential investor upon such a request.
Field codes are highlighted in amber where:
    - field is left blank; or 
    - field is equal to "Unconfirmed"; or
    - field has errors in format.</t>
  </si>
  <si>
    <t>Check box in Box to complete should contain "Y" where any of the severe clawback provisions referred to in points (a) or (b) of Article 20(2) of Regulation (EU) 2017/2402 are found in the securitisation and "N" otherwise.
Field codes are highlighted in amber where:
   - field is left blank; or
   - field is equal to "Y"; or
   - field has errors in format.</t>
  </si>
  <si>
    <t xml:space="preserve">
Box to complete should contain the concise explanation where STSS23-Transfer where the seller is not the original lender confirmation is not "N/A".
Field should be left blank where STSS23-Transfer where the seller is not the original lender confirmation is equal to N/A
Field codes are highlighted in amber where it is not the case or field has errors in format.</t>
  </si>
  <si>
    <t>Box to complete should contain the confirmation indicator (Confirmed/Unconfirmed/N/A).
Field codes are highlighted in amber where:
    - field is left blank; or 
    - field is equal to "Unconfirmed"; or
    - field has errors in format.</t>
  </si>
  <si>
    <t>Box to complete should contain the confirmation indicator (Confirmed/Unconfirmed/N/A).
"N/A" should be reported only where no derivatives are used.
Field codes are highlighted in amber where:
    - field is left blank; or  
   - field is equal to "N/A" and STSS36-Derivatives not purchased/sold by SSPE confirmation is not equal to "No derivatives"; or
   - field is not equal to "N/A" and STSS36-Derivatives not purchased/sold by SSPE confirmation is equal to "No derivatives"; or
   - field is equal to "Unconfirmed";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</si>
  <si>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</si>
  <si>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</si>
  <si>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</si>
  <si>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</si>
  <si>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Statement where the data required to be made available under Article 22(1) of Regulation (EU) 2017/2402 can be found.</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</si>
  <si>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STSS5-Exemption on prospectus, STSS5-Prospectus Country and STSS5-Prospectus identifier are filled.
Field codes are highlighted in amber for public securitisations where:
   - STSS5-Exemption on prospectus, STSS5-Prospectus Country and STSS5-Prospectus identifier are left blank; or
   - STSS5-Exemption on prospectus, STSS5-Prospectus Country and STSS5-Prospectus identifier are filled; or
   - field has errors in format.</t>
  </si>
  <si>
    <t>Box to complete should contain the name of the securitisation.
The field should be filled-in with "Not available" for private securitisations that do not have any securitisation name.
Field codes are highlighted in amber if the field is left blank or has errors in format.</t>
  </si>
  <si>
    <t>Box to complete should contain the derivatives indicator (No derivatives/Exemption on derivatives/Unconfirmed).
Field codes are highlighted in amber where:
    - field is left blank; or 
    - field is equal to "Unconfirmed"; or
    - field has errors in format.</t>
  </si>
  <si>
    <t>Original lender LEI should be reported in Box to complete where available. Where reported, this LEI should exist at the GLEIF database.
Where multiple LEI are reported, ";" separator should be used without any space
Field codes are highlighted in amber where the field has errors in format.</t>
  </si>
  <si>
    <t>LEI field should be reported in Box to complete where available. Where reported, this LEI should exist at the GLEIF database.
Only one LEI should be reported.
Field codes are highlighted in amber where:
   - neither entity name nor entity LEI is reported
   - field has errors in format.</t>
  </si>
  <si>
    <t>Entity name should be reported in Box to complete where LEI is not available for STSS34-Retaining entity LEI. 
Field codes are highlighted in amber where:
   - neither entity name nor entity LEI is reported
   - field has errors in format.</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</si>
  <si>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</si>
  <si>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</si>
  <si>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</si>
  <si>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</si>
  <si>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</si>
  <si>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</si>
  <si>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Box to complete should contain the confirmation indicator (Confirmed/Unconfirmed).
Field codes are highlighted in amber where:
   - field is left blank; or
   - field is equal to "Unconfirmed"; or
   - field has errors in format.</t>
  </si>
  <si>
    <t>Box to complete should indicate where the data required to be made available under Article 22(1) of Regulation (EU) 2017/2402 can be found.
Field codes are highlighted in amber where:
   - field is left blank for public securitisations; or
   - field has errors in format.</t>
  </si>
  <si>
    <t>Box to complete should contain the confirmation indicator (Confirmed/Unconfirmed).
Field should be equal to "Confirmed" where the STS notification is submitted before pricing.
Field codes are highlighted in amber where:
    - field is left blank; or 
    - field is equal to "Unconfirmed"; or
    - field has errors in format.</t>
  </si>
  <si>
    <t xml:space="preserve">
Box to complete may contain the concise explanation.
Field codes are highlighted in amber where the field has errors in format.</t>
  </si>
  <si>
    <t xml:space="preserve">
Box to complete should contain the location where a liability cash flow model is available and may contain any additional explanation.
Field codes are highlighted in amber where:
   - field is left blank for public securitisations; or
   - field has errors in format.</t>
  </si>
  <si>
    <t xml:space="preserve">
Check box in Box to complete should contain "N" where the originator or original lender is  a credit institution or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</si>
  <si>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When Environment performance confirmation for STSS61 is 'Available', box to complete should contain a statement indicating the section where the information is disclosed. 
When Environment performance confirmation for STSS61 is different from 'Available', box to complete should be left empty. 
Field codes are highlighted in amber where it is not the case or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</si>
  <si>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is equal to "N/A" and "Confirmed" is reported for STSS44 - Non-sequential priority of payments triggers confirmation; or
   - field has errors in format.</t>
  </si>
  <si>
    <t>Box to complete should contain the confirmation indicator (Confirmed/Unconfirmed/N/A). 
Field should be "N/A" where transaction featuring non-sequential priority of payments does not include triggers relating to the performance of the underlying exposures resulting in the priority of payment reverting to sequential payments in order of seniority pursuant to Article 21(5) of Regulation (EU) 2017/2402.
Field codes are highlighted in amber where:
    - field is left blank; or 
    - field is equal to "Unconfirmed"; or
    - field has errors in format.</t>
  </si>
  <si>
    <t>CHECK</t>
  </si>
  <si>
    <t>MAX_LENGHT</t>
  </si>
  <si>
    <t>Type</t>
  </si>
  <si>
    <t>LENGTH</t>
  </si>
  <si>
    <t>IS BLANK</t>
  </si>
  <si>
    <t>ISERROR</t>
  </si>
  <si>
    <t>CHECK_RESULT</t>
  </si>
  <si>
    <t>ACCEPTED_CHARACTERS</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</si>
  <si>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</si>
  <si>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Derivatives</t>
  </si>
  <si>
    <t>Competent authority supervising compliance of  third parties with Art. 28 of SECR</t>
  </si>
  <si>
    <t>Countrycodes</t>
  </si>
  <si>
    <t>CZECHIA</t>
  </si>
  <si>
    <t>Not Available</t>
  </si>
  <si>
    <t xml:space="preserve">First contact point </t>
  </si>
  <si>
    <t>Legal Entity Identifier (LEI) of the entity designated as the first contact point and
name of the relevant competent authority</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</si>
  <si>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</si>
  <si>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The unique identifier assigned by the reporting entity in accordance with Article 11(1) of Delegated Regulation
(EU) 2020/1224.</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</si>
  <si>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</si>
  <si>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Instructions</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</si>
  <si>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</si>
  <si>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</si>
  <si>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Securitisation ID + 2 digitstclassification or 3 digitsclassification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</si>
  <si>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</si>
  <si>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t>20 characters LEI + T + YYYY + max3digitsclassification for ABCP Securitisation</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</si>
  <si>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non-ABCP template</t>
    </r>
    <r>
      <rPr>
        <sz val="11"/>
        <color theme="1"/>
        <rFont val="Calibri"/>
        <family val="2"/>
        <scheme val="minor"/>
      </rPr>
      <t xml:space="preserve"> that may be also downloaded through the respective entry form page)
For non-ABCP securitisations, the file naming convention is: STSNotificationRecord_NonAbcp_Template.xlsx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</si>
  <si>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</si>
  <si>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</si>
  <si>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original lenders are reported, please use this Box to complete to report the full list of countries. 
";" separator should be used between each country  (in the same order used for the original lender LEI). That may lead to repetition of the same country (IRELAND;ITALY;IRELAND;CZECHIA).
Field codes are highlighted in amber where:
   - the original lender country is not consistent with the Original lender LEI; or
   - both Original lender country and Original lender Country (if multiple countries) are filled-in; or
   - the number of Original lender LEIs is different from the number of Original lender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</si>
  <si>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</si>
  <si>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ESWATINI</t>
  </si>
  <si>
    <t>KOSOVO, REPUBLIC OF</t>
  </si>
  <si>
    <t>NETHERLANDS ANTILLES</t>
  </si>
  <si>
    <t>NORTH MACEDONIA</t>
  </si>
  <si>
    <t>PANAMA CANAL ZONE</t>
  </si>
  <si>
    <t>TAIWAN</t>
  </si>
  <si>
    <t>UNKNOWN</t>
  </si>
  <si>
    <t>Italy - Commissione Nazionale per le Societa e la Borsa (CONSOB)</t>
  </si>
  <si>
    <t>Belgium – Financial Services and Markets Authority (FSMA)</t>
  </si>
  <si>
    <t>Belgium – National Bank of Belgium</t>
  </si>
  <si>
    <t>Latvia – Financial &amp; Capital Market Commission (FKTK)</t>
  </si>
  <si>
    <t>Iceland Financial Supervisory Authority (FME)</t>
  </si>
  <si>
    <t>Italy - BANCA D'ITALIA (BDI)</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</si>
  <si>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</si>
  <si>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STSS32 is Confirmed.
Field codes are highlighted in amber where:
   - field is not left blank and "At least one payment at the time of transfer" is "Confirmed" for STSS32;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</si>
  <si>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STSS32 indicating whether, at the time of transfer of the exposures, the debtors have made at least one payment pursuant to Article 20(12) of Regulation (EU) 2017/2402. 
Field codes are highlighted in amber where:
   -  "At least one payment at the time of transfer" is "Unconfirmed" for STSS32 and field is left blank or equal to "No exemption" or "N/A"; or
   -  "At least one payment at the time of transfer" is "Confirmed" for STSS32 and field is not left blank; or
   - field has errors in format.</t>
  </si>
  <si>
    <t>Amendment Id</t>
  </si>
  <si>
    <t>Version</t>
  </si>
  <si>
    <t>Amendment date</t>
  </si>
  <si>
    <t>Amended RTS field</t>
  </si>
  <si>
    <t>Amended technical reference</t>
  </si>
  <si>
    <t>Amendment explanation</t>
  </si>
  <si>
    <t>Amended documents</t>
  </si>
  <si>
    <t>Box to complete should contain the confirmation indicator (Confirmed/Unconfirmed/). 
"N/A" should be reported where the originator or original lender is a credit institution or investment firm established in the Union (STSS17 check-box is N").
'Confirmed' should be reported for transactions with trade receivables that are not originated in the form of a loan even if credit-granting criteria does not apply with respect to trade receivables.
Field codes are highlighted in amber where;
   - "Unconfirmed" is reported; or
   - field is left blank; or
   - "N/A"is not reported in Box to complete and STSS17 field is "N"; or
   - "N/A"is reported in Box to complete and STSS17 field is "Y"; or
   - field has errors in format.</t>
  </si>
  <si>
    <t>Box to complete may contain additional explanation.
Field should be left blank where STSS18-Credit granting criteria compliance confirmation is equal to N/A.
Field should explain the reasons for which credit-granting criteria does not apply to transactions with trade receivables.
Field codes are highlighted in amber where it is not the case or the field has errors in format.</t>
  </si>
  <si>
    <t>Technical guidance amended to clarify reporting instructions on transactions with trade receivables</t>
  </si>
  <si>
    <t>ABCP Technical guidance</t>
  </si>
  <si>
    <t>STSSS18</t>
  </si>
  <si>
    <t>N34/N35</t>
  </si>
  <si>
    <t>The Seller has undertaken to make available, on an ongoing basis, to Class A Noteholders and Class B Noteholders and, upon request, to potential investors, such cash-flow model.</t>
  </si>
  <si>
    <t>Each of the requirements of Article 21(4) of the Securitisation Regulations are met, as further explained in N101 &amp; N102/STSS40 in respect of the requirement under Article 21(4)(a) of the Securitisation Regulation, N103 &amp; 104/STSS41 in respect of the requirement under Article 21(4)(b) of the Securitisation Regulation, N105 &amp; N106/STSS42 in respect of the requirement under Article 21(4)(c) of the Securitisation Regulation and N107 &amp; N108/STSS43 in respect of the requirement under Article 21(4)(d) of the Securitisation Regulation.</t>
  </si>
  <si>
    <t>The Class A Notes must be redeemed in priority before the Class B Notes in any case and the Class B Notes must be redeemed in priority before the Class C Notes in any case: (i) payments of principal of the Class B Notes are always subordinated to the payments of principal of the Class A Notes, (ii) payments of principal of the Class C Notes are always subordinated to the payments of principal of the Class B Notes and (iii) payments of principal of the Residual Units are always subordinated to the payments of principal of the Class C Notes.</t>
  </si>
  <si>
    <t>As mentioned in N142/STSS58 above, such data is set out in section "HISTORICAL PERFORMANCE DATA" of the Prospectus. See also Section "EU REGULATORY ASPECTS", Sub-section "Information available prior to or after pricing of the Rated Notes" of the Prospectus.</t>
  </si>
  <si>
    <t>Please refer to N153/STSS62 above.</t>
  </si>
  <si>
    <t>DIAC</t>
  </si>
  <si>
    <t>Interest rate swap agreement documentation is based on the 2002 ISDA standards.</t>
  </si>
  <si>
    <t>The list of "Revolving Termination Events" defined in the Prospectus includes the occurrence of an insolvency-related event with regard to the Seller or the Servicer (see items (a) (occurrence of a Seller Event of Default) and (b) (occurrence of Servicer Event of Default)  of the definition of "Revolving Termination Events" in the Prospectus).</t>
  </si>
  <si>
    <t>The Seller has mandated a qualified and experienced audit firm to perform the verification of some of the receivables characteristics (on a sample basis) and the verification of data disclosed. The verification of data includes the following: a) verification of the compliance of the underlying exposures in the portfolio with the key eligibility criteria (the Eligibility Criteria Verification); and b) verification that the data disclosed to investors in the Prospectus in respect of the underlying exposures (stratification tables) is accurate.</t>
  </si>
  <si>
    <t>Confirmation and optional comment that the underlying exposures do not include any securitisation positions and that the notified securitisation is therefore not a re-securitisation pursuant to  Article 20(9) of Regulation (EU) 2017/2402.</t>
  </si>
  <si>
    <t>Cumulative Gross Loss Ratio, as defined in the prospectus. Such trigger includes at least the deterioration in the credit quality of the underlying exposures below a predetermined threshold pursuant to article 21(5) of Regulation (EU) 2017/2402.</t>
  </si>
  <si>
    <t>France</t>
  </si>
  <si>
    <t>C-029012</t>
  </si>
  <si>
    <t>Cars Alliance Auto Leases France V 2023-1</t>
  </si>
  <si>
    <t>PCS EU SAS has verified that the Cars Alliance Auto Leases France V 2023-1 securitisation complies with the STS criteria</t>
  </si>
  <si>
    <t>PCS EU SAS</t>
  </si>
  <si>
    <t>France - Autorité des marchés financiers (AMF)</t>
  </si>
  <si>
    <t>The satisfaction by the Transferred Receivables of the homogeneous conditions of Article 1(a), (b), (c) and (d) of the Commission Delegated Regulation (EU) 2019/1851 of 28 May 2019 supplementing Regulation (EU) 2017/2402 of the European Parliament and of the Council with regard to regulatory technical standards on the homogeneity of the underlying exposures in securitisation (the Homogeneity Commission Delegated Regulation) should be based on the following considerations (i) all underlying exposures have been underwritten according to similar underwriting standards which apply similar approaches to the assessment of credit risk associated with the auto lease agreements, (ii) all underlying exposures are serviced according to similar servicing procedures with respect to monitoring, collection and administration of Receivables from the auto lease contracts, (iii) all underlying exposures fall within the same asset category under paragraph (a) of Article 1 of the Homogeneity Commission Delegated Regulation, namely auto leases, and (iv) all underlying exposures are relating to Lessees who are resident in the same jurisdiction, namely France, which is one of the two homogeneity factors available for auto leases, pursuant to paragraph (b) of Article 2(4) of the Homogeneity Commission Delegated Regulation.</t>
  </si>
  <si>
    <t>The Issuer has not entered into derivative contracts except in the circumstances of interest rate hedging as referred to above. Please also refer to section of the attached prospectus entitled GENERAL DESCRIPTION OF THE ISSUER -  Hedging Strategy of the Issuer. Pursuant to the Issuer Regulations the Issuer shall not be entitled to invest the available cash standing to the credit of the Issuer Accounts into any synthetic securities or similar claims resulting from the transfer of credit risk by means of credit derivatives or swaps.</t>
  </si>
  <si>
    <t>A Revolving Termination Event would be triggered if for each of three (3) consecutive Monthly Payment Dates, the Residual Revolving Basis exceeds 10% of the Notes Outstanding Amount (as set out in item (k) of the definition of Revolving Termination Event).</t>
  </si>
  <si>
    <t xml:space="preserve">[.];[.]
</t>
  </si>
  <si>
    <t>9695002ASDT3XIMLZY47</t>
  </si>
  <si>
    <t>[.]</t>
  </si>
  <si>
    <t>XXXX-XX-XX</t>
  </si>
  <si>
    <t>Pursuant to the L 2023-1 Master Receivables Transfer Agreement, legal title to the Eligible Receivables and the Ancillary Rights relating thereto is transferred from Diac (the "Seller" or the "Originator") to Cars Alliance Auto Leases France V 2023-1 (the "Issuer") (pursuant to Article L.214-169 V of the FCMF). Such transfer is valid between the Issuer and the Seller and enforceable against third parties, without any further formalities, as at the date affixed on the relevant Transfer Document upon its delivery by the Seller to the Management Company, whatever the date on which the said receivables have come into existence or their maturity or due date, without any further formalities being required, and whatever the law governing the said receivables or the debtors' place of residence in accordance with the provisions of Articles L. 214-167 to L.214-175 and L. 214-183 to L. 214-186 and R. 214-217 to R. 214-235 of the French Monetary and Financial Code (the "FMFC"), as set forth in the legal opinion intended to be issued by Allen &amp; Overy LLP, a reputable law firm with experience in the field of securitisations. As a general note, in this STS notification, except as (otherwise) defined or construed herein or in so far as the context otherwise required, words, expressions and capitalised terms used but not defined or construed herein shall have the meanings defined or construed in the securitisation transaction documents.</t>
  </si>
  <si>
    <t xml:space="preserve">The underlying exposures (Series of Lease Receivables) transferred from the Seller to the Issuer shall satisfy the Eligibility Criteria. There will be no active selection by the Issuer and the Management Company will be obliged to accept the Transfer Offer made by the Seller, provided that the conditions precedent to such purchase are satisfied. Retransfer of receivables transferred to the Issuer are only allowed in the circumstances listed clauses [15.1], [15.2] and [15.3] as well as clause [17] (which corresponds to the clean-up call) of the L 2023-1 Master Receivables Transfer Agreement. As a consequence, there is no room for speculative repurchases by the Seller and no adverse impact of repurchase on the portfolio performance should be expected. </t>
  </si>
  <si>
    <t>For the purpose of compliance with the requirements provided for under Article 20(10) of the Securitisation Regulation, the Seller has, in the L 2023-1 Master Receivables Transfer Agreement, represented that the Auto Lease Contracts have been originated in accordance with the ordinary course of its business pursuant to its usual procedures in respect of the acceptance of Auto Leases and in compliance with applicable French law and regulation provisions, within the course of its normal usual credit activity and were moneyed and serviced prior to and on the relevant transfer date in accordance with its servicing procedures and include management and servicing mechanisms pursuant to normal and applicable legal procedures commonly applied by the Seller for these types of receivables.</t>
  </si>
  <si>
    <t>For the purpose of compliance with the requirements provided for under Article 20(10) of the Securitisation Regulation, the Seller has represented, in the L 2023-1 Master Receivables Transfer Agreement, that the underwriting standards as summarised in the Prospectus pursuant to which the Receivables have been originated and any material changes thereto from prior underwriting standards have been and will be fully disclosed to potential investors without undue delay.</t>
  </si>
  <si>
    <t>The Seller has represented, in the L 2023-1 Master Receivables Transfer Agreement, that the business of the Seller has included the origination of exposures of a similar nature to the Transferred Receivables for at least five (5) years prior to the Closing Date.</t>
  </si>
  <si>
    <t>According to the Eligibility Criteria, on the Cut-Off Date preceding such Transfer Date, the underlying Auto Lease Contracts shall have given rise to at least one Instalment which has been paid in full to the Seller by the relevant Lessee(s). The exemption of Article 20(12) does not apply.</t>
  </si>
  <si>
    <t>The Seller has represented to the Issuer in the L 2023-1 Master Receivables Transfer Agreement that each receivable to be transferred to the Issuer meet, inter alia, the Eligibility Criteria on the relevant Transfer Date pursuant to which, in particular (i) no receivable to be transferred to the Issuer can be a Defaulted Receivable, a defaulted receivable within the meaning of Article 178(1) of the CRR nor a Delinquent Receivable and more generally is not doubtful, subject to litigation or frozen, and (ii) the relevant Lessee(s) under the relevant Auto Lease Contract is(are) not a credit-impaired lessee(s).</t>
  </si>
  <si>
    <t>The transaction has been structured not to be predominantly dependent on the sale of the cars or other assets securing the Transferred Receivables. The repayment is entirely linked to the repayment under the Auto Lease Contracts; the payment of lease instalments under the Auto Lease Contracts in turn is not contingent and does not depend predominantly on the sale of the cars leased under the Auto Lease Contracts. The Seller’s underwriting focuses on the creditworthiness of its Lessees rather than on the recoveries derived from the sale of the cars or other assets securing the Transferred Receivables in the case of default.</t>
  </si>
  <si>
    <t>The Seller, as "originator" for the purposes of Art 6(1) of the Securitisation Regulation and as Class C Notes and Residual Units Subscriber and as funder of the General Reserve, has undertaken, in accordance with Article 6(3)(d) of the Securitisation Regulation, to retain a material net economic interest of not less than 5% in the securitisation which will be met at closing by (i) the subscription and full ownership of all the Class C Notes and (ii) the funding of the General Reserve. The Investor Reports will also set out confirmation regarding the continued retention of such economic interest.</t>
  </si>
  <si>
    <t>Class A Notes and Class B Notes will be floating rate notes and are hedged. Please refer to section “DESCRIPTION OF THE SWAP DOCUMENTS” in the prospectus. For the purpose of compliance with the requirements stemming from Article 21(2) of the Securitisation Regulation, the Issuer is hedging the interest rate exposure in full by entering into the Swap Agreement with the Swap Counterparty and the Standby Swap Agreement with the Standby Swap Counterparty in order to appropriately mitigate such interest rate exposure (see also section “Interest Rate Risk” of “RISK FACTORS RELATING TO THE RATED NOTES”). There is no currency risk as the transaction assets and liabilities are in Euros.</t>
  </si>
  <si>
    <t>Coupon of the Class A Notes and Class B Notes will be the EURIBOR rate for one month Euro deposits plus a relevant margin. Please refer to Condition 2.2 of the Notes in the Prospectus. In addition, any interest payments under the Transferred Receivables are based on a fixed Implicit Interest Rate which is the implicit internal yield to maturity of the Auto Lease Contracts.</t>
  </si>
  <si>
    <t>After an Accelerated Amortisation Event has occurred, all the available cash (i.e. the credit balance of the Issuer Collection Account, after the transfer in full of the credit balances of the General Reserve Account and of the Revolving Account) shall be used on a monthly basis until the Issuer Liquidation Date, to pay the creditors of the Issuer in accordance with, and subject to, the Priority of Payments applicable during the Accelerated Amortisation Period.</t>
  </si>
  <si>
    <t>The principal receipts from the underlying exposures shall form part of the cash used to redeem the Notes and the redemption of the Notes will be sequential as determined by their seniority (please refer the Priority of Payments during the Accelerated Amortisation Period).</t>
  </si>
  <si>
    <t>The Issuer will only be allowed to purchase Receivables during the Revolving Period, which shall end on the earlier of (i) the Monthly Payment Date falling in [.] (excluded) and (ii) the Monthly Payment Date following the date of occurrence of a Revolving Termination Event (excluded), as defined in the Prospectus.</t>
  </si>
  <si>
    <t>The list of "Revolving Termination Events" defined in the Prospectus includes a deterioration in the credit quality of the Transferred Receivables to or below a predetermined threshold, measured by the Average Net Margin and by the Cumulative Gross Loss Ratio (see item (i) of the definition of "Revolving Termination Events" and the definition of "Performance Triggers" in the Prospectus).</t>
  </si>
  <si>
    <t>The Issuer Regulations and the other Securitisation Documents provide for the contractual obligations, duties and liabilities of the servicer and other ancillary service providers, in particular (i) the L 2023-1 Servicing Agreement sets out the contractual provisions applying to the Servicer, (ii) the L 2023-1 Account and Cash Management Agreement sets out the contractual provisions applying to the Issuer Account Bank and the Management Company as cash manager, (iii) the Servicer Collection Account Agreement sets out the contractual provisions applying to the Servicer Collection Account Bank , (iv) the  L 2023-1 Paying Agency, Listing and Registrar Agreement sets out the contractual provisions applying to the Paying Agent, Listing Agent and Registrar, (v) the L 2023-1 Data Protection Agreement sets out the contractual provisions applying to the Data Protection Agent, (vi) the Issuer Regulations sets out the contractual provisions applying to the Custodian and (vii) the Intercreditor Agreement sets out the contractual provisions applying to the Security Agent.</t>
  </si>
  <si>
    <t>The L 2023-1 Servicing Agreement provides for a clear specification of the contractual obligations, duties and responsibilities of the Servicer, especially with regard to the servicing, monitoring, reporting and monthly advances to mitigate for commingling risk, as well as the provisions for a potential replacement in case of a Servicer Event of Default, see  clauses [4] to [9] (for the contractual obligations and duties) and [15] (for the provisions relating to the replacement of the Servicer)  of the L 2023-1 Servicing Agreement.</t>
  </si>
  <si>
    <t>The documentation includes several replacement provisions in respect of a default by the Swap Counterparty (including the fact that the Standby Interest Rate Swap Transactions will become effective upon a Confirmed Swap Trigger Date) and in respect of the Standby Swap Counterparty. Please refer to the following sections in the section "DESCRIPTION OF THE SWAP DOCUMENTS " of the prospectus : "SWAP  AGREEMENT - Commitment of the Standby Swap Counterparty",  "SWAP  AGREEMENT - Standby Support Period",  "SWAP  AGREEMENT - Termination of the Swap Agreement" and "STANDBY SWAP  AGREEMENT - Termination of the Standby Swap Agreement".</t>
  </si>
  <si>
    <t>The L 2023-1 Account and Cash Management Agreement provides for (A) the obligation of the Management Company to terminate the appointment of the Issuer Account Bank in case the Issuer Account Bank (i) fails to comply with its obligations (including an obligation to make a payment) or (ii) does not fulfil certain rating requirements, and (B) the procedures for the replacement of the Issuer Account Bank.</t>
  </si>
  <si>
    <t>Please refer to the Section "Servicing of the Transferred Receivables" and to the Section " Underwriting, Management and Servicing Procedures " of the Prospectus. The Servicing Agreement also provides that the Servicer will devote or procure that there is devoted to the performance of its obligations under this Agreement (including but not limited to, do what is necessary to collect all amounts owed by the Notified Parties and any other debtors, as applicable, in connection with the Transferred Receivables) at least the same amount of time, attention, level of skill, care and diligence, as it would if it were administering rights and agreements in respect of which it held the entire benefit.</t>
  </si>
  <si>
    <t>The Issuer Regulations set out the different applicable priorities of payments (i.e. the Priority of Payments during the Revolving period, the Priority of Payments during the Amortisation Period and the Priority of Payments during the Accelerated Amortisation Period) and the different triggers for the end or start of the different periods (Revolving Termination Event, Accelerated Amortisation Event, date on which the Management Company has initiated the liquidation of the Issuer after an Issuer Liquidation Event). The Management Company has also the obligation to inform the Noteholders as soon as practically possible of the occurrence of any Revolving Termination Event, Accelerated Amortisation Event and of its decision to liquidate the Issuer following an Issuer Liquidation Event and, as a result, any change of period and/or of Priority of Payments that would result therefrom to the extent that the Management Company is aware of such event.</t>
  </si>
  <si>
    <t>The Issuer Regulations provide for the circumstances where the Management Company may or shall consult the Noteholders (in particular, for any amendments to the financial characteristics of the Notes (i.e., the securitisation positions), any rule governing the allocation of the Notes' issue proceeds, the allocation as between Classes of Notes and the modification to the base rate of the Notes (i.e., EURIBOR)) and sets out some explicit rules in case of conflicts of interest between the Class A Noteholders, the Class B Noteholders, the Class C Noteholders and the Unitholders.</t>
  </si>
  <si>
    <t>Pursuant to the L 2023-1 Class A Notes and Class B Notes Subscription Agreement and the L 2023-1 Master Definitions and Framework Agreement, the Seller has undertaken to prepare and made available (or procure to make available) the liability cash flow model before pricing to potential investors in the Rated Notes in accordance with Article 22(3) of the Securitisation Regulation. Additionally, the draft of the liability cash flow model was part of the marketing material distributed to the potential investors before pricing and the cash flow model is available on the website of the European Data Warehouse (https://editor.eurodw.eu/) (See Section " EU REGULATORY ASPECTS ", Sub-section "Information available prior to or after pricing of the Rated Notes" and Section "GENERAL INFORMATION", Sub-section "Documents available" of the Prospectus).</t>
  </si>
  <si>
    <t>However, the Seller has undertaken pursuant to the L 2023-1 Master Receivables Transfer Agreement shall use its best efforts to prepare itself so that it is technically able to source such information on the environmental performance of the Cars related to Transferred Receivables as soon as possible in accordance with Article 22(4) of the Securitisation Regulation.</t>
  </si>
  <si>
    <t>The Originator has undertaken pursuant to the L 2023-1 Master Definitions and Framework Agreement to fulfil the provisions of Article 7 of the Securitisation Regulation in substance as follows: (i) Article 7(1)(a): loans level data has been made available to potential investors before pricing and will be made available to investors at least on a quarterly basis, (ii) Article 7(1)(b): the Prospectus and the drafts of the transaction documents that are essential for the understanding of the Transaction have been made available to potential investors prior to pricing and will be made available to investors once signed at the latest 15 days after closing of the Transaction, (iii) Article 7(1)(c): not applicable, (iv) Article 7(1)(d): in accordance with the RTS for notification, the draft STS notification has been made available to potential investors before pricing and will be made available to investors in final form at the latest 15 days after closing of the Transaction, (v) Article 7(1)(e): the Investor Report will be made available at least on a quarterly basis, (vi) Article 7(1)(f): ad hoc announcements will be published as soon as they need to be published and (vii) Article 7(1)(g): if a significant event occurs, investors will be informed immediately (See Section " EU REGULATORY ASPECTS ", Sub-section "Information available prior to or after pricing of the Rated Notes" and Section "GENERAL INFORMATION", Sub-section "Documents available" of the Prospectus).</t>
  </si>
  <si>
    <t>The Seller has represented, in the L 2023-1 Master Receivables Transfer Agreement, that, in respect of each Auto Lease Contract the assessment of the Lessee’s creditworthiness met the requirements set out in Article 8 of Directive 2008/48/EC of the European Parliament and of the Council of 23 April 2008 on credit agreements for consumers and repealing Council Directive 87/102/EEC.</t>
  </si>
  <si>
    <t>DIAC will act as Servicer of the exposures in accordance with the Servicing Agreement as long as no Servicer Event of Default has occurred. DIAC is a credit institution (établissement de crédit) with the status of specialised credit institution (établissement de crédit spécialisé) by the French bank and insurance supervisor (the Autorité de contrôle prudentiel et de résolution) which itself is supervised by the French central bank (the Banque de France). As a result, DIAC as Servicer is deemed to have the relevant expertise as an entity being active as servicer of lease receivables as those securitised. Additionally, pursuant to the Servicing Agreement, DIAC has represented that it has serviced exposures of a similar nature as the Transferred Receivables for at least five (5) years prior to the Closing Date and has well documented policies, procedures and risk-management controls relating to the servicing of the Transferred Receivables.</t>
  </si>
  <si>
    <t>For the purpose of compliance with the requirements provided for under Article 20(6) of the Securitisation Regulation, the Seller has represented to the Issuer in the L 2023-1 Master Receivables Transfer Agreement that, (i) the underlying auto lease receivables (Receivables) are legal, valid, binding and enforceable contractual obligations of the relevant Lessee(s), and (ii) it had full title to the Receivables and the corresponding Ancillary Rights immediately prior to their transfer and the Receivables and the corresponding Ancillary Rights are free of any encumbrances and are not subject to, either totally or partially, any assignment, delegation or pledge, attachment, claim, set-off or encumbrance of any type whatsoever and therefore there is no obstacle to the transfer of the Receivables (including their Ancillary Rights) and no restriction on the transferability of the Receivables (including, but not limited to, the need for consent for transfer and assignment to any third party whether arising by operation of law, by contractual agreement or otherwise) to the Issuer and the Receivable may be validly transferred to the Issuer, and (iii) to the best of its knowledge, the Receivables are not encumbered or otherwise in a condition that can be foreseen to adversely affect the enforceability of the transfer with the same legal effect.</t>
  </si>
  <si>
    <t>The L 2023-1 Master Receivables Transfer Agreement sets out the detailed process for the selection and transfer of the Receivables constituting the underlying exposures: the Seller may select and offer for transfer to the Issuer Receivables which comply with the Eligibility Criteria, provided that the Seller shall select the Eligible Receivables to be transferred to the Issuer on a random basis. Such Eligible Receivables shall be identified in the files delivered to the Issuer in accordance with the L 2023-1 Master Receivables Transfer Agreement. The Issuer is not entitled to select the Eligible Receivables to be purchased, since, if the conditions precedent set out in the L 2023-1 Master Receivables Transfer Agreement are satisfied, the Issuer shall accept any offer made by the Seller and purchase all the Eligible Receivables referred to therein. Additionally, the only cases where the Issuer is entitled to retransfer Transferred Receivables to the Seller are those expressly set out in clauses [15.1], [15.2] and [17] of the L 2023-1 Master Receivables Transfer Agreement, which do not entitle the Issuer and the Management Company to perform any active portfolio management on a discretionary basis. It is also a condition precedent to the purchase of any Eligible Receivable that the Global Portfolio Criteria be satisfied.</t>
  </si>
  <si>
    <t>For the purpose of compliance with Article 20(9) of the Securitisation Regulation, a securitisation position as defined in the Securitisation Regulation does not meet the Eligibility Criteria and as a result thereof the underlying exposures transferred to the Issuer may not and do not include such securitisation positions. Only underlying exposures arising from Auto Lease Contracts shall constitute Receivables which shall be transferred to the Issuer.</t>
  </si>
  <si>
    <t>The delivery of data required to be made available under Article 22(1) of Regulation (EU) 2017/2402 has been undertaken by the Seller in the Master Definitions and Framework Agreement and have been available in the Prospectus. Such data include the followings: (i) cumulative gross losses (i.e. losses before recoveries) in static format on a quarterly basis (covering the period from Q1 - 2017 until Q1 - 2023), (ii) cumulative recovery rates in static format on a quarterly basis (covering the period from Q1 - 2017 until Q1 - 2023), (iii) delinquency rates on a monthly basis (covering the period from January 2018 until March 2023) and (iv) prepayment rates on a monthly basis (covering the period from January 2017 until March 2023). The data history, which is provided prior to pricing, covers a period of at least 5 years required under Article 22 (1) of the Securitisation Regulation.</t>
  </si>
  <si>
    <t>If the aggregate discounted balance of Transferred Receivables held by the Issuer falls below a predetermined threshold, a Revolving Termination Event will occur (as set out in item (k) of the definition of Revolving Termination Event which is triggered if the Residual Revolving Basis exceeds 10% of the Notes Outstanding Amount for three (3) consecutive Monthly Payment Dates).</t>
  </si>
  <si>
    <t>There is no provision requiring automatic liquidation of the underlying exposures at market 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</si>
</sst>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i/>
      <sz val="11"/>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8"/>
      <color theme="0"/>
      <name val="Calibri"/>
      <family val="2"/>
      <scheme val="minor"/>
    </font>
    <font>
      <sz val="10"/>
      <color theme="0"/>
      <name val="Calibri"/>
      <family val="2"/>
      <scheme val="minor"/>
    </font>
    <font>
      <sz val="2"/>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
      <b/>
      <sz val="11"/>
      <color indexed="8"/>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
      <patternFill patternType="solid">
        <fgColor theme="2" tint="-9.9978637043366805E-2"/>
        <bgColor indexed="64"/>
      </patternFill>
    </fill>
  </fills>
  <borders count="34">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70">
    <xf numFmtId="0" fontId="0" fillId="0" borderId="0" xfId="0"/>
    <xf numFmtId="0" fontId="0" fillId="2" borderId="0" xfId="0" applyFill="1" applyAlignment="1">
      <alignment horizontal="center" vertical="center" wrapText="1"/>
    </xf>
    <xf numFmtId="0" fontId="0" fillId="2" borderId="0" xfId="0" applyFill="1" applyAlignment="1">
      <alignment vertical="center" wrapText="1"/>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0" fillId="0" borderId="2" xfId="0" applyBorder="1" applyAlignment="1">
      <alignment wrapText="1"/>
    </xf>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3" fillId="0" borderId="2" xfId="0" applyFont="1" applyBorder="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1" fillId="4" borderId="6" xfId="0" applyFont="1" applyFill="1" applyBorder="1" applyAlignment="1">
      <alignment horizontal="left" vertical="center" wrapText="1"/>
    </xf>
    <xf numFmtId="0" fontId="1" fillId="4" borderId="4" xfId="0" applyFont="1" applyFill="1" applyBorder="1" applyAlignment="1">
      <alignment horizontal="center" vertical="center" wrapText="1"/>
    </xf>
    <xf numFmtId="0" fontId="1" fillId="6" borderId="4" xfId="0" applyFont="1" applyFill="1" applyBorder="1" applyAlignment="1">
      <alignment horizontal="center" vertical="center" wrapText="1"/>
    </xf>
    <xf numFmtId="0" fontId="0" fillId="6" borderId="4" xfId="0" applyFill="1" applyBorder="1" applyAlignment="1">
      <alignment horizontal="center" vertical="center" wrapText="1"/>
    </xf>
    <xf numFmtId="0" fontId="0" fillId="6" borderId="4" xfId="0" applyFill="1" applyBorder="1" applyAlignment="1">
      <alignment horizontal="left" vertical="center" wrapText="1"/>
    </xf>
    <xf numFmtId="0" fontId="1" fillId="5" borderId="4" xfId="0" applyFont="1" applyFill="1" applyBorder="1" applyAlignment="1">
      <alignment horizontal="center" vertical="center" wrapText="1"/>
    </xf>
    <xf numFmtId="0" fontId="0" fillId="5" borderId="4" xfId="0" applyFill="1" applyBorder="1" applyAlignment="1">
      <alignment horizontal="center" vertical="center" wrapText="1"/>
    </xf>
    <xf numFmtId="0" fontId="3" fillId="5" borderId="4" xfId="0" applyFont="1" applyFill="1" applyBorder="1" applyAlignment="1">
      <alignment vertical="center" wrapText="1"/>
    </xf>
    <xf numFmtId="0" fontId="3" fillId="6" borderId="4" xfId="0" applyFont="1" applyFill="1" applyBorder="1" applyAlignment="1">
      <alignment vertical="center" wrapText="1"/>
    </xf>
    <xf numFmtId="0" fontId="1" fillId="7" borderId="4" xfId="0" applyFont="1" applyFill="1" applyBorder="1" applyAlignment="1">
      <alignment horizontal="center" vertical="center" wrapText="1"/>
    </xf>
    <xf numFmtId="0" fontId="0" fillId="7" borderId="4" xfId="0" applyFill="1" applyBorder="1" applyAlignment="1">
      <alignment horizontal="center" vertical="center" wrapText="1"/>
    </xf>
    <xf numFmtId="0" fontId="3" fillId="7" borderId="4" xfId="0" applyFont="1" applyFill="1" applyBorder="1" applyAlignment="1">
      <alignment vertical="center" wrapText="1"/>
    </xf>
    <xf numFmtId="0" fontId="0" fillId="6" borderId="4" xfId="0" applyFill="1" applyBorder="1" applyAlignment="1">
      <alignment vertical="center" wrapText="1"/>
    </xf>
    <xf numFmtId="0" fontId="0" fillId="5" borderId="4" xfId="0" applyFill="1" applyBorder="1" applyAlignment="1">
      <alignment horizontal="left" vertical="center" wrapText="1"/>
    </xf>
    <xf numFmtId="14" fontId="3" fillId="5" borderId="4" xfId="0" applyNumberFormat="1" applyFont="1" applyFill="1" applyBorder="1" applyAlignment="1">
      <alignment vertical="center" wrapText="1"/>
    </xf>
    <xf numFmtId="0" fontId="2" fillId="7" borderId="4"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0" fillId="5" borderId="4" xfId="0" applyFill="1" applyBorder="1" applyAlignment="1">
      <alignment vertical="center" wrapText="1"/>
    </xf>
    <xf numFmtId="0" fontId="2" fillId="6" borderId="4"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1" fillId="4" borderId="18" xfId="0" applyFont="1" applyFill="1" applyBorder="1" applyAlignment="1">
      <alignment horizontal="center" vertical="center" wrapText="1"/>
    </xf>
    <xf numFmtId="0" fontId="2" fillId="7" borderId="18" xfId="0" applyFont="1" applyFill="1" applyBorder="1" applyAlignment="1">
      <alignment horizontal="center" vertical="center" wrapText="1"/>
    </xf>
    <xf numFmtId="0" fontId="3" fillId="7" borderId="18" xfId="0" applyFont="1" applyFill="1" applyBorder="1" applyAlignment="1">
      <alignment horizontal="center" vertical="center" wrapText="1"/>
    </xf>
    <xf numFmtId="0" fontId="3" fillId="7" borderId="18" xfId="0" applyFont="1" applyFill="1" applyBorder="1"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0" applyFont="1" applyAlignment="1">
      <alignment vertical="center" wrapText="1"/>
    </xf>
    <xf numFmtId="0" fontId="1" fillId="2" borderId="12" xfId="0" applyFont="1" applyFill="1" applyBorder="1" applyAlignment="1">
      <alignment horizontal="left" vertical="center" wrapText="1"/>
    </xf>
    <xf numFmtId="0" fontId="3" fillId="0" borderId="4" xfId="0" applyFont="1" applyBorder="1" applyAlignment="1" applyProtection="1">
      <alignment vertical="center" wrapText="1"/>
      <protection locked="0"/>
    </xf>
    <xf numFmtId="0" fontId="0" fillId="4" borderId="4" xfId="0" applyFill="1" applyBorder="1" applyAlignment="1" applyProtection="1">
      <alignment horizontal="left" vertical="center" wrapText="1"/>
      <protection locked="0"/>
    </xf>
    <xf numFmtId="0" fontId="3" fillId="5" borderId="4" xfId="0" applyFont="1" applyFill="1" applyBorder="1" applyAlignment="1" applyProtection="1">
      <alignment vertical="center" wrapText="1"/>
      <protection locked="0"/>
    </xf>
    <xf numFmtId="0" fontId="0" fillId="0" borderId="0" xfId="0" applyAlignment="1">
      <alignment wrapText="1"/>
    </xf>
    <xf numFmtId="0" fontId="0" fillId="2" borderId="0" xfId="0" applyFill="1" applyAlignment="1" applyProtection="1">
      <alignment horizontal="center" vertical="center" wrapText="1"/>
      <protection hidden="1"/>
    </xf>
    <xf numFmtId="14" fontId="3" fillId="8" borderId="4" xfId="0" applyNumberFormat="1" applyFont="1" applyFill="1" applyBorder="1" applyAlignment="1">
      <alignment vertical="center" wrapText="1"/>
    </xf>
    <xf numFmtId="0" fontId="3" fillId="8" borderId="4" xfId="0" applyFont="1" applyFill="1" applyBorder="1" applyAlignment="1">
      <alignment horizontal="center" vertical="center" wrapText="1"/>
    </xf>
    <xf numFmtId="0" fontId="1" fillId="8" borderId="4" xfId="0" applyFont="1" applyFill="1" applyBorder="1" applyAlignment="1">
      <alignment horizontal="center" vertical="center" wrapText="1"/>
    </xf>
    <xf numFmtId="0" fontId="1" fillId="4" borderId="26" xfId="0" applyFont="1" applyFill="1" applyBorder="1" applyAlignment="1">
      <alignment horizontal="left" vertical="center" wrapText="1"/>
    </xf>
    <xf numFmtId="0" fontId="1" fillId="4" borderId="27" xfId="0" applyFont="1" applyFill="1" applyBorder="1" applyAlignment="1">
      <alignment horizontal="center" vertical="center" wrapText="1"/>
    </xf>
    <xf numFmtId="0" fontId="1" fillId="6" borderId="27" xfId="0" applyFont="1" applyFill="1" applyBorder="1" applyAlignment="1">
      <alignment horizontal="center" vertical="center" wrapText="1"/>
    </xf>
    <xf numFmtId="0" fontId="0" fillId="6" borderId="27" xfId="0" applyFill="1" applyBorder="1" applyAlignment="1">
      <alignment horizontal="center" vertical="center" wrapText="1"/>
    </xf>
    <xf numFmtId="0" fontId="0" fillId="6" borderId="27" xfId="0" applyFill="1" applyBorder="1" applyAlignment="1">
      <alignment horizontal="left" vertical="center" wrapText="1"/>
    </xf>
    <xf numFmtId="0" fontId="1" fillId="4" borderId="30" xfId="0" applyFont="1" applyFill="1" applyBorder="1" applyAlignment="1">
      <alignment horizontal="left" vertical="center" wrapText="1"/>
    </xf>
    <xf numFmtId="0" fontId="0" fillId="2" borderId="0" xfId="0" applyFill="1" applyAlignment="1" applyProtection="1">
      <alignment vertical="center" wrapText="1"/>
      <protection locked="0"/>
    </xf>
    <xf numFmtId="0" fontId="2" fillId="3" borderId="0" xfId="0" applyFont="1" applyFill="1" applyAlignment="1" applyProtection="1">
      <alignment horizontal="center" vertical="center" wrapText="1"/>
      <protection locked="0"/>
    </xf>
    <xf numFmtId="0" fontId="3" fillId="6" borderId="27" xfId="0" applyFont="1" applyFill="1" applyBorder="1" applyAlignment="1" applyProtection="1">
      <alignment vertical="top" wrapText="1"/>
      <protection locked="0"/>
    </xf>
    <xf numFmtId="0" fontId="3" fillId="5" borderId="4" xfId="0" applyFont="1" applyFill="1" applyBorder="1" applyAlignment="1" applyProtection="1">
      <alignment vertical="top" wrapText="1"/>
      <protection locked="0"/>
    </xf>
    <xf numFmtId="0" fontId="3" fillId="5" borderId="4" xfId="0" applyFont="1" applyFill="1" applyBorder="1" applyAlignment="1" applyProtection="1">
      <alignment horizontal="left" vertical="center" wrapText="1"/>
      <protection locked="0"/>
    </xf>
    <xf numFmtId="0" fontId="3" fillId="6" borderId="4" xfId="0" applyFont="1" applyFill="1" applyBorder="1" applyAlignment="1" applyProtection="1">
      <alignment vertical="center" wrapText="1"/>
      <protection locked="0"/>
    </xf>
    <xf numFmtId="0" fontId="3" fillId="6" borderId="4" xfId="0" applyFont="1" applyFill="1" applyBorder="1" applyAlignment="1" applyProtection="1">
      <alignment vertical="top" wrapText="1"/>
      <protection locked="0"/>
    </xf>
    <xf numFmtId="0" fontId="3" fillId="7" borderId="4" xfId="0" applyFont="1" applyFill="1" applyBorder="1" applyAlignment="1" applyProtection="1">
      <alignment vertical="center" wrapText="1"/>
      <protection locked="0"/>
    </xf>
    <xf numFmtId="49" fontId="3" fillId="5" borderId="4" xfId="0" applyNumberFormat="1" applyFont="1" applyFill="1" applyBorder="1" applyAlignment="1" applyProtection="1">
      <alignment horizontal="left" vertical="center" wrapText="1"/>
      <protection locked="0"/>
    </xf>
    <xf numFmtId="0" fontId="0" fillId="5" borderId="13" xfId="0" applyFill="1" applyBorder="1" applyAlignment="1" applyProtection="1">
      <alignment vertical="center" wrapText="1"/>
      <protection locked="0"/>
    </xf>
    <xf numFmtId="49" fontId="3" fillId="8" borderId="4" xfId="0" applyNumberFormat="1" applyFont="1" applyFill="1" applyBorder="1" applyAlignment="1" applyProtection="1">
      <alignment horizontal="left" vertical="center" wrapText="1"/>
      <protection locked="0"/>
    </xf>
    <xf numFmtId="0" fontId="0" fillId="6" borderId="4" xfId="0" applyFill="1" applyBorder="1" applyAlignment="1" applyProtection="1">
      <alignment vertical="center" wrapText="1"/>
      <protection locked="0"/>
    </xf>
    <xf numFmtId="0" fontId="0" fillId="6" borderId="4" xfId="1" applyFont="1" applyFill="1" applyBorder="1" applyAlignment="1" applyProtection="1">
      <alignment vertical="center" wrapText="1"/>
      <protection locked="0"/>
    </xf>
    <xf numFmtId="49" fontId="3" fillId="6" borderId="4" xfId="0" applyNumberFormat="1" applyFont="1" applyFill="1" applyBorder="1" applyAlignment="1" applyProtection="1">
      <alignment vertical="center" wrapText="1"/>
      <protection locked="0"/>
    </xf>
    <xf numFmtId="0" fontId="3" fillId="7" borderId="18" xfId="0" applyFont="1" applyFill="1" applyBorder="1" applyAlignment="1" applyProtection="1">
      <alignment vertical="center" wrapText="1"/>
      <protection locked="0"/>
    </xf>
    <xf numFmtId="0" fontId="3" fillId="0" borderId="0" xfId="0" applyFont="1" applyAlignment="1" applyProtection="1">
      <alignment vertical="center" wrapText="1"/>
      <protection locked="0"/>
    </xf>
    <xf numFmtId="0" fontId="1" fillId="5" borderId="32" xfId="0" applyFont="1" applyFill="1" applyBorder="1" applyAlignment="1">
      <alignment vertical="top"/>
    </xf>
    <xf numFmtId="0" fontId="0" fillId="5" borderId="33" xfId="0" applyFill="1" applyBorder="1" applyAlignment="1">
      <alignment wrapText="1"/>
    </xf>
    <xf numFmtId="0" fontId="0" fillId="2" borderId="0" xfId="0" applyFill="1" applyAlignment="1" applyProtection="1">
      <alignment vertical="center" wrapText="1"/>
      <protection hidden="1"/>
    </xf>
    <xf numFmtId="0" fontId="0" fillId="0" borderId="0" xfId="0" applyAlignment="1" applyProtection="1">
      <alignment horizontal="left" vertical="center" wrapText="1"/>
      <protection locked="0"/>
    </xf>
    <xf numFmtId="0" fontId="0" fillId="4" borderId="29"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4" borderId="14" xfId="0" applyFill="1" applyBorder="1" applyAlignment="1" applyProtection="1">
      <alignment horizontal="left" vertical="center" wrapText="1"/>
      <protection hidden="1"/>
    </xf>
    <xf numFmtId="0" fontId="0" fillId="4" borderId="15" xfId="0" applyFill="1"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0" xfId="0" applyAlignment="1" applyProtection="1">
      <alignment vertical="center" wrapText="1"/>
      <protection hidden="1"/>
    </xf>
    <xf numFmtId="0" fontId="1" fillId="2" borderId="10" xfId="0" applyFont="1" applyFill="1" applyBorder="1" applyAlignment="1" applyProtection="1">
      <alignment horizontal="left" vertical="center" wrapText="1"/>
      <protection locked="0"/>
    </xf>
    <xf numFmtId="0" fontId="1" fillId="2" borderId="11" xfId="0" applyFont="1" applyFill="1" applyBorder="1" applyAlignment="1" applyProtection="1">
      <alignment horizontal="left" vertical="center" wrapText="1"/>
      <protection locked="0"/>
    </xf>
    <xf numFmtId="0" fontId="0" fillId="4" borderId="27" xfId="0" applyFill="1" applyBorder="1" applyAlignment="1" applyProtection="1">
      <alignment horizontal="left" vertical="center" wrapText="1"/>
      <protection locked="0"/>
    </xf>
    <xf numFmtId="0" fontId="0" fillId="4" borderId="28" xfId="0" applyFill="1" applyBorder="1" applyAlignment="1" applyProtection="1">
      <alignment horizontal="left" vertical="center" wrapText="1"/>
      <protection locked="0"/>
    </xf>
    <xf numFmtId="0" fontId="0" fillId="4" borderId="26" xfId="0" applyFill="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0" fontId="0" fillId="4" borderId="6" xfId="0" applyFill="1" applyBorder="1" applyAlignment="1" applyProtection="1">
      <alignment horizontal="left" vertical="center" wrapText="1"/>
      <protection locked="0"/>
    </xf>
    <xf numFmtId="0" fontId="3" fillId="4" borderId="4" xfId="0" applyFont="1" applyFill="1" applyBorder="1" applyAlignment="1" applyProtection="1">
      <alignment horizontal="left" vertical="center" wrapText="1"/>
      <protection locked="0"/>
    </xf>
    <xf numFmtId="0" fontId="0" fillId="4" borderId="21" xfId="0" applyFill="1" applyBorder="1" applyAlignment="1" applyProtection="1">
      <alignment horizontal="left" vertical="center" wrapText="1"/>
      <protection locked="0"/>
    </xf>
    <xf numFmtId="0" fontId="0" fillId="4" borderId="1"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3" fillId="4" borderId="9" xfId="0" applyFont="1"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0" fillId="4" borderId="3" xfId="0" applyFill="1" applyBorder="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1" fillId="3" borderId="21" xfId="0" applyFont="1" applyFill="1" applyBorder="1" applyAlignment="1" applyProtection="1">
      <alignment horizontal="left" vertical="center" wrapText="1"/>
      <protection locked="0"/>
    </xf>
    <xf numFmtId="0" fontId="1" fillId="3" borderId="5"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2" fillId="3" borderId="0" xfId="0" applyFont="1" applyFill="1" applyAlignment="1" applyProtection="1">
      <alignment vertical="center" wrapText="1"/>
      <protection locked="0"/>
    </xf>
    <xf numFmtId="0" fontId="2" fillId="3" borderId="0" xfId="0" applyFont="1" applyFill="1" applyAlignment="1" applyProtection="1">
      <alignment horizontal="left" vertical="center" wrapText="1"/>
      <protection locked="0"/>
    </xf>
    <xf numFmtId="0" fontId="0" fillId="6" borderId="27" xfId="0" applyFill="1" applyBorder="1" applyAlignment="1" applyProtection="1">
      <alignment horizontal="left" vertical="center" wrapText="1"/>
      <protection locked="0"/>
    </xf>
    <xf numFmtId="0" fontId="3" fillId="6" borderId="4" xfId="0" applyFont="1" applyFill="1" applyBorder="1" applyAlignment="1" applyProtection="1">
      <alignment horizontal="left" vertical="center" wrapText="1"/>
      <protection locked="0"/>
    </xf>
    <xf numFmtId="0" fontId="3" fillId="7" borderId="4" xfId="0" applyFont="1"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6" borderId="4" xfId="0" applyFill="1" applyBorder="1" applyAlignment="1" applyProtection="1">
      <alignment horizontal="left" vertical="center" wrapText="1"/>
      <protection locked="0"/>
    </xf>
    <xf numFmtId="14" fontId="3" fillId="5" borderId="4" xfId="0" applyNumberFormat="1" applyFont="1" applyFill="1" applyBorder="1" applyAlignment="1" applyProtection="1">
      <alignment horizontal="left" vertical="center" wrapText="1"/>
      <protection locked="0"/>
    </xf>
    <xf numFmtId="14" fontId="3" fillId="8" borderId="4" xfId="0" applyNumberFormat="1" applyFont="1" applyFill="1" applyBorder="1" applyAlignment="1" applyProtection="1">
      <alignment horizontal="left" vertical="center" wrapText="1"/>
      <protection locked="0"/>
    </xf>
    <xf numFmtId="0" fontId="0" fillId="6" borderId="8" xfId="0" applyFill="1" applyBorder="1" applyAlignment="1" applyProtection="1">
      <alignment horizontal="left" vertical="center" wrapText="1"/>
      <protection locked="0"/>
    </xf>
    <xf numFmtId="0" fontId="3" fillId="7" borderId="18" xfId="0" applyFont="1" applyFill="1" applyBorder="1" applyAlignment="1" applyProtection="1">
      <alignment horizontal="left" vertical="center" wrapText="1"/>
      <protection locked="0"/>
    </xf>
    <xf numFmtId="0" fontId="10" fillId="4" borderId="20" xfId="0" applyFont="1" applyFill="1" applyBorder="1" applyAlignment="1" applyProtection="1">
      <alignment horizontal="center" vertical="center" wrapText="1"/>
      <protection hidden="1"/>
    </xf>
    <xf numFmtId="0" fontId="10" fillId="4" borderId="0" xfId="0" applyFont="1" applyFill="1" applyAlignment="1" applyProtection="1">
      <alignment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9" fillId="4" borderId="4" xfId="0" applyFont="1" applyFill="1" applyBorder="1" applyAlignment="1" applyProtection="1">
      <alignment vertical="center" wrapText="1"/>
      <protection hidden="1"/>
    </xf>
    <xf numFmtId="0" fontId="10" fillId="4" borderId="4" xfId="0" applyFont="1" applyFill="1" applyBorder="1" applyAlignment="1" applyProtection="1">
      <alignment wrapText="1"/>
      <protection hidden="1"/>
    </xf>
    <xf numFmtId="0" fontId="9" fillId="4" borderId="4" xfId="0" applyFont="1" applyFill="1" applyBorder="1" applyProtection="1">
      <protection hidden="1"/>
    </xf>
    <xf numFmtId="0" fontId="15" fillId="4" borderId="4" xfId="0" applyFont="1" applyFill="1" applyBorder="1" applyAlignment="1" applyProtection="1">
      <alignment wrapText="1"/>
      <protection hidden="1"/>
    </xf>
    <xf numFmtId="0" fontId="10"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wrapText="1"/>
      <protection hidden="1"/>
    </xf>
    <xf numFmtId="0" fontId="10" fillId="4" borderId="4" xfId="0" applyFont="1" applyFill="1" applyBorder="1" applyProtection="1">
      <protection hidden="1"/>
    </xf>
    <xf numFmtId="0" fontId="10"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0" fillId="4" borderId="0" xfId="0" applyFont="1" applyFill="1" applyProtection="1">
      <protection hidden="1"/>
    </xf>
    <xf numFmtId="0" fontId="16" fillId="4" borderId="31" xfId="0" applyFont="1" applyFill="1" applyBorder="1" applyAlignment="1" applyProtection="1">
      <alignment horizontal="justify" vertical="center" wrapText="1"/>
      <protection hidden="1"/>
    </xf>
    <xf numFmtId="0" fontId="10" fillId="4" borderId="0" xfId="0" applyFont="1" applyFill="1" applyAlignment="1" applyProtection="1">
      <alignment wrapText="1"/>
      <protection hidden="1"/>
    </xf>
    <xf numFmtId="0" fontId="17" fillId="9" borderId="4" xfId="0" applyFont="1" applyFill="1" applyBorder="1" applyAlignment="1">
      <alignment horizontal="center" vertical="top" wrapText="1"/>
    </xf>
    <xf numFmtId="0" fontId="17" fillId="9" borderId="4" xfId="0" applyFont="1" applyFill="1" applyBorder="1" applyAlignment="1">
      <alignment vertical="top" wrapText="1"/>
    </xf>
    <xf numFmtId="0" fontId="0" fillId="0" borderId="4" xfId="0" applyBorder="1" applyAlignment="1">
      <alignment vertical="top" wrapText="1"/>
    </xf>
    <xf numFmtId="14" fontId="0" fillId="0" borderId="4" xfId="0" applyNumberFormat="1" applyBorder="1" applyAlignment="1">
      <alignment horizontal="center" vertical="top" wrapText="1"/>
    </xf>
    <xf numFmtId="0" fontId="3" fillId="7" borderId="4" xfId="0" applyFont="1" applyFill="1" applyBorder="1" applyAlignment="1">
      <alignment horizontal="left" vertical="center" wrapText="1"/>
    </xf>
    <xf numFmtId="0" fontId="0" fillId="4" borderId="1"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0" fillId="4" borderId="14" xfId="0" applyFill="1" applyBorder="1" applyAlignment="1" applyProtection="1">
      <alignment horizontal="left" vertical="center" wrapText="1"/>
      <protection hidden="1"/>
    </xf>
    <xf numFmtId="0" fontId="0" fillId="4" borderId="16" xfId="0" applyFill="1" applyBorder="1" applyAlignment="1" applyProtection="1">
      <alignment horizontal="left" vertical="center" wrapText="1"/>
      <protection hidden="1"/>
    </xf>
    <xf numFmtId="0" fontId="0" fillId="4" borderId="5" xfId="0" applyFill="1" applyBorder="1" applyAlignment="1" applyProtection="1">
      <alignment horizontal="left" vertical="center" wrapText="1"/>
      <protection locked="0"/>
    </xf>
    <xf numFmtId="0" fontId="0" fillId="4" borderId="15" xfId="0" applyFill="1" applyBorder="1" applyAlignment="1" applyProtection="1">
      <alignment horizontal="left" vertical="center" wrapText="1"/>
      <protection hidden="1"/>
    </xf>
    <xf numFmtId="0" fontId="0" fillId="0" borderId="16" xfId="0" applyBorder="1" applyAlignment="1" applyProtection="1">
      <alignment horizontal="left" vertical="center" wrapText="1"/>
      <protection hidden="1"/>
    </xf>
    <xf numFmtId="0" fontId="0" fillId="0" borderId="3" xfId="0" applyBorder="1" applyAlignment="1" applyProtection="1">
      <alignment horizontal="left" vertical="center" wrapText="1"/>
      <protection locked="0"/>
    </xf>
    <xf numFmtId="0" fontId="0" fillId="4" borderId="17" xfId="0" applyFill="1" applyBorder="1" applyAlignment="1" applyProtection="1">
      <alignment horizontal="left" vertical="center" wrapText="1"/>
      <protection locked="0"/>
    </xf>
    <xf numFmtId="0" fontId="0" fillId="4" borderId="19" xfId="0" applyFill="1" applyBorder="1" applyAlignment="1" applyProtection="1">
      <alignment horizontal="left" vertical="center" wrapText="1"/>
      <protection hidden="1"/>
    </xf>
    <xf numFmtId="0" fontId="3" fillId="0" borderId="1" xfId="0" applyFont="1" applyBorder="1" applyAlignment="1" applyProtection="1">
      <alignment vertical="center" wrapText="1"/>
      <protection locked="0"/>
    </xf>
    <xf numFmtId="0" fontId="0" fillId="0" borderId="3" xfId="0" applyBorder="1" applyAlignment="1" applyProtection="1">
      <alignment vertical="center" wrapText="1"/>
      <protection locked="0"/>
    </xf>
    <xf numFmtId="0" fontId="0" fillId="4" borderId="21" xfId="0" applyFill="1" applyBorder="1" applyAlignment="1" applyProtection="1">
      <alignment horizontal="left" vertical="center" wrapText="1"/>
      <protection locked="0"/>
    </xf>
    <xf numFmtId="0" fontId="0" fillId="4" borderId="24" xfId="0" applyFill="1" applyBorder="1" applyAlignment="1" applyProtection="1">
      <alignment horizontal="left" vertical="center" wrapText="1"/>
      <protection locked="0"/>
    </xf>
    <xf numFmtId="0" fontId="0" fillId="4" borderId="25" xfId="0" applyFill="1" applyBorder="1" applyAlignment="1" applyProtection="1">
      <alignment horizontal="left" vertical="center" wrapText="1"/>
      <protection locked="0"/>
    </xf>
    <xf numFmtId="0" fontId="0" fillId="0" borderId="17" xfId="0" applyBorder="1" applyAlignment="1" applyProtection="1">
      <alignment vertical="center" wrapText="1"/>
      <protection locked="0"/>
    </xf>
    <xf numFmtId="0" fontId="0" fillId="4" borderId="22" xfId="0" applyFill="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3" xfId="0" applyFont="1" applyBorder="1" applyAlignment="1" applyProtection="1">
      <alignment vertical="center" wrapText="1"/>
      <protection locked="0"/>
    </xf>
    <xf numFmtId="0" fontId="0" fillId="4" borderId="21" xfId="0" applyFill="1" applyBorder="1" applyAlignment="1" applyProtection="1">
      <alignment horizontal="center" vertical="center" wrapText="1"/>
      <protection locked="0"/>
    </xf>
    <xf numFmtId="0" fontId="0" fillId="4" borderId="24" xfId="0"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4" borderId="5"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0" borderId="22" xfId="0"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15" xfId="0" applyBorder="1" applyAlignment="1" applyProtection="1">
      <alignment horizontal="left" vertical="center" wrapText="1"/>
      <protection hidden="1"/>
    </xf>
  </cellXfs>
  <cellStyles count="2">
    <cellStyle name="Normal" xfId="0" builtinId="0"/>
    <cellStyle name="Normal 2" xfId="1" xr:uid="{00000000-0005-0000-0000-000001000000}"/>
  </cellStyles>
  <dxfs count="10">
    <dxf>
      <fill>
        <patternFill>
          <bgColor rgb="FFFFC000"/>
        </patternFill>
      </fill>
    </dxf>
    <dxf>
      <fill>
        <patternFill>
          <bgColor theme="7" tint="0.39994506668294322"/>
        </patternFill>
      </fill>
    </dxf>
    <dxf>
      <fill>
        <patternFill>
          <bgColor theme="7" tint="0.39994506668294322"/>
        </patternFill>
      </fill>
    </dxf>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s>
  <tableStyles count="0" defaultTableStyle="TableStyleMedium2" defaultPivotStyle="PivotStyleLight16"/>
  <colors>
    <mruColors>
      <color rgb="FFF198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sheetMetadata" Target="metadata.xml" Id="rId8" /><Relationship Type="http://schemas.openxmlformats.org/officeDocument/2006/relationships/customXml" Target="../customXml/item4.xml" Id="rId13" /><Relationship Type="http://schemas.openxmlformats.org/officeDocument/2006/relationships/worksheet" Target="worksheets/sheet3.xml" Id="rId3" /><Relationship Type="http://schemas.openxmlformats.org/officeDocument/2006/relationships/sharedStrings" Target="sharedStrings.xml" Id="rId7" /><Relationship Type="http://schemas.openxmlformats.org/officeDocument/2006/relationships/customXml" Target="../customXml/item3.xml" Id="rId12"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tyles" Target="styles.xml" Id="rId6" /><Relationship Type="http://schemas.openxmlformats.org/officeDocument/2006/relationships/customXml" Target="../customXml/item2.xml" Id="rId11" /><Relationship Type="http://schemas.openxmlformats.org/officeDocument/2006/relationships/theme" Target="theme/theme1.xml" Id="rId5" /><Relationship Type="http://schemas.openxmlformats.org/officeDocument/2006/relationships/customXml" Target="../customXml/item1.xml" Id="rId10" /><Relationship Type="http://schemas.openxmlformats.org/officeDocument/2006/relationships/worksheet" Target="worksheets/sheet4.xml" Id="rId4" /><Relationship Type="http://schemas.openxmlformats.org/officeDocument/2006/relationships/calcChain" Target="calcChain.xml" Id="rId9" /><Relationship Type="http://schemas.openxmlformats.org/officeDocument/2006/relationships/customXml" Target="/customXML/item5.xml" Id="imanage.xml"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 displayName="Table1" ref="A4:B18" totalsRowShown="0" headerRowDxfId="9" dataDxfId="8" tableBorderDxfId="7">
  <autoFilter ref="A4:B18" xr:uid="{00000000-0009-0000-0100-000004000000}"/>
  <tableColumns count="2">
    <tableColumn id="1" xr3:uid="{00000000-0010-0000-0000-000001000000}" name="Column header" dataDxfId="6"/>
    <tableColumn id="2" xr3:uid="{00000000-0010-0000-0000-000002000000}" name="Description" dataDxfId="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1000000}" name="Table2" displayName="Table2" ref="A19:B33" totalsRowShown="0" tableBorderDxfId="4">
  <autoFilter ref="A19:B33" xr:uid="{00000000-0009-0000-0100-000005000000}"/>
  <tableColumns count="2">
    <tableColumn id="1" xr3:uid="{00000000-0010-0000-0100-000001000000}" name="Format symbol"/>
    <tableColumn id="2" xr3:uid="{00000000-0010-0000-0100-000002000000}" name="Definition" dataDxfId="3"/>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AK348"/>
  <sheetViews>
    <sheetView showGridLines="0" tabSelected="1" topLeftCell="B1" zoomScale="80" zoomScaleNormal="80" workbookViewId="0">
      <pane xSplit="6" ySplit="1" topLeftCell="H60" activePane="bottomRight" state="frozen"/>
      <selection activeCell="B1" sqref="B1"/>
      <selection pane="topRight" activeCell="H1" sqref="H1"/>
      <selection pane="bottomLeft" activeCell="B2" sqref="B2"/>
      <selection pane="bottomRight" activeCell="G62" sqref="G62"/>
    </sheetView>
  </sheetViews>
  <sheetFormatPr defaultColWidth="9.140625" defaultRowHeight="15" x14ac:dyDescent="0.25"/>
  <cols>
    <col min="1" max="1" width="9.28515625" style="39" hidden="1" customWidth="1"/>
    <col min="2" max="2" width="11.140625" style="40" customWidth="1"/>
    <col min="3" max="3" width="15.140625" style="13" customWidth="1"/>
    <col min="4" max="4" width="15.42578125" style="41" customWidth="1"/>
    <col min="5" max="5" width="24.140625" style="41" customWidth="1"/>
    <col min="6" max="6" width="44" style="72" customWidth="1"/>
    <col min="7" max="7" width="16.5703125" style="101" customWidth="1"/>
    <col min="8" max="8" width="32.5703125" style="72" customWidth="1"/>
    <col min="9" max="9" width="73" style="101" customWidth="1"/>
    <col min="10" max="10" width="28.140625" style="76" customWidth="1"/>
    <col min="11" max="12" width="33.28515625" style="76" customWidth="1"/>
    <col min="13" max="13" width="26.140625" style="76" customWidth="1"/>
    <col min="14" max="14" width="39.140625" style="81" customWidth="1"/>
    <col min="15" max="15" width="10.85546875" style="117" hidden="1" customWidth="1"/>
    <col min="16" max="16" width="9.42578125" style="117" hidden="1" customWidth="1"/>
    <col min="17" max="17" width="12.140625" style="120" hidden="1" customWidth="1"/>
    <col min="18" max="18" width="11.5703125" style="117" hidden="1" customWidth="1"/>
    <col min="19" max="19" width="13.7109375" style="120" hidden="1" customWidth="1"/>
    <col min="20" max="20" width="10.85546875" style="117" hidden="1" customWidth="1"/>
    <col min="21" max="21" width="11.7109375" style="117" hidden="1" customWidth="1"/>
    <col min="22" max="22" width="8.85546875" style="117" hidden="1" customWidth="1"/>
    <col min="23" max="23" width="9.140625" style="120" hidden="1" customWidth="1"/>
    <col min="24" max="24" width="17.140625" style="117" hidden="1" customWidth="1"/>
    <col min="25" max="25" width="20.28515625" style="117" hidden="1" customWidth="1"/>
    <col min="26" max="26" width="14.85546875" style="117" hidden="1" customWidth="1"/>
    <col min="27" max="27" width="23.140625" style="117" hidden="1" customWidth="1"/>
    <col min="28" max="28" width="39.42578125" style="117" hidden="1" customWidth="1"/>
    <col min="29" max="29" width="34" style="117" hidden="1" customWidth="1"/>
    <col min="30" max="30" width="17.42578125" style="117" hidden="1" customWidth="1"/>
    <col min="31" max="31" width="19.5703125" style="117" hidden="1" customWidth="1"/>
    <col min="32" max="32" width="8.28515625" style="117" hidden="1" customWidth="1"/>
    <col min="33" max="33" width="18.5703125" style="117" hidden="1" customWidth="1"/>
    <col min="34" max="34" width="16.7109375" style="117" hidden="1" customWidth="1"/>
    <col min="35" max="35" width="15.7109375" style="117" hidden="1" customWidth="1"/>
    <col min="36" max="36" width="16.7109375" style="117" hidden="1" customWidth="1"/>
    <col min="37" max="37" width="9.140625" style="82" hidden="1" customWidth="1"/>
    <col min="38" max="16384" width="9.140625" style="14"/>
  </cols>
  <sheetData>
    <row r="1" spans="1:37" s="57" customFormat="1" ht="45.75" thickBot="1" x14ac:dyDescent="0.3">
      <c r="A1" s="102" t="s">
        <v>2</v>
      </c>
      <c r="B1" s="103" t="s">
        <v>1057</v>
      </c>
      <c r="C1" s="103" t="s">
        <v>4</v>
      </c>
      <c r="D1" s="104" t="s">
        <v>43</v>
      </c>
      <c r="E1" s="105" t="s">
        <v>6</v>
      </c>
      <c r="F1" s="58" t="s">
        <v>8</v>
      </c>
      <c r="G1" s="106" t="s">
        <v>10</v>
      </c>
      <c r="H1" s="58" t="s">
        <v>12</v>
      </c>
      <c r="I1" s="58" t="s">
        <v>14</v>
      </c>
      <c r="J1" s="83" t="s">
        <v>16</v>
      </c>
      <c r="K1" s="84" t="s">
        <v>18</v>
      </c>
      <c r="L1" s="84" t="s">
        <v>44</v>
      </c>
      <c r="M1" s="84" t="s">
        <v>22</v>
      </c>
      <c r="N1" s="42" t="s">
        <v>24</v>
      </c>
      <c r="O1" s="116" t="s">
        <v>1406</v>
      </c>
      <c r="P1" s="117" t="s">
        <v>1407</v>
      </c>
      <c r="Q1" s="118" t="s">
        <v>1408</v>
      </c>
      <c r="R1" s="117" t="s">
        <v>1409</v>
      </c>
      <c r="S1" s="119" t="s">
        <v>49</v>
      </c>
      <c r="T1" s="117" t="s">
        <v>1410</v>
      </c>
      <c r="U1" s="117" t="s">
        <v>1411</v>
      </c>
      <c r="V1" s="117" t="s">
        <v>1412</v>
      </c>
      <c r="W1" s="120" t="s">
        <v>1413</v>
      </c>
      <c r="X1" s="121" t="s">
        <v>666</v>
      </c>
      <c r="Y1" s="121" t="s">
        <v>667</v>
      </c>
      <c r="Z1" s="121" t="s">
        <v>53</v>
      </c>
      <c r="AA1" s="121" t="s">
        <v>1415</v>
      </c>
      <c r="AB1" s="122" t="s">
        <v>695</v>
      </c>
      <c r="AC1" s="123" t="s">
        <v>1416</v>
      </c>
      <c r="AD1" s="121" t="s">
        <v>668</v>
      </c>
      <c r="AE1" s="121" t="s">
        <v>669</v>
      </c>
      <c r="AF1" s="121" t="s">
        <v>670</v>
      </c>
      <c r="AG1" s="124" t="s">
        <v>1417</v>
      </c>
      <c r="AH1" s="121" t="s">
        <v>128</v>
      </c>
      <c r="AI1" s="125" t="s">
        <v>671</v>
      </c>
      <c r="AJ1" s="121" t="s">
        <v>635</v>
      </c>
      <c r="AK1" s="2"/>
    </row>
    <row r="2" spans="1:37" s="1" customFormat="1" ht="195.75" thickBot="1" x14ac:dyDescent="0.3">
      <c r="A2" s="51" t="s">
        <v>1149</v>
      </c>
      <c r="B2" s="52" t="s">
        <v>1089</v>
      </c>
      <c r="C2" s="53" t="s">
        <v>664</v>
      </c>
      <c r="D2" s="54" t="s">
        <v>62</v>
      </c>
      <c r="E2" s="55" t="s">
        <v>1146</v>
      </c>
      <c r="F2" s="59"/>
      <c r="G2" s="107" t="s">
        <v>37</v>
      </c>
      <c r="H2" s="85" t="s">
        <v>1100</v>
      </c>
      <c r="I2" s="86" t="s">
        <v>1128</v>
      </c>
      <c r="J2" s="87" t="s">
        <v>47</v>
      </c>
      <c r="K2" s="85" t="s">
        <v>48</v>
      </c>
      <c r="L2" s="85" t="s">
        <v>49</v>
      </c>
      <c r="M2" s="85" t="s">
        <v>50</v>
      </c>
      <c r="N2" s="77" t="s">
        <v>51</v>
      </c>
      <c r="O2" s="126">
        <f t="shared" ref="O2:O33" ca="1" si="0">IF(LEFT(U2,6)="FORMAT","FMT",IF(AND(E2="Designated Entity LEI",ISBLANK(F2)=FALSE,ISNUMBER(SEARCH(F2,F$8))=FALSE,ISNUMBER(SEARCH(F2,F$11))=FALSE),"DE",IF(AND(C2="STSS1",OR(AND(E2="Instrument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type",ISBLANK(F2)=FALSE,ISBLANK(F3)=TRUE))),"S1",IF(AND(C2="STSS8",OR(AND(OR(E2="Sponsor country",E2="Originator country",E2="SSPE country",E2="Original Lender country"),ISBLANK(F3)=FALSE,ISBLANK(F2)=FALSE),AND(RIGHT(E2,23)="(if multiple countries)",ISBLANK(F1)=FALSE,ISBLANK(F2)=FALSE),AND(OR(E2="Sponsor country",E2="Originator country",E2="Original Lender country"),ISBLANK(F3)=TRUE,ISBLANK(F2)=TRUE,ISBLANK(F1)=FALSE))),"S8",IF(AND(C2="STSS5",OR(AND(E2="Exemption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Country",ISBLANK(F2)=FALSE,ISBLANK(F3)=FALSE,ISBLANK(F4)=FALSE),AND(E2="Prospectus identifier ",ISBLANK(F2)=FALSE,ISBLANK(F1)=FALSE,ISBLANK(F1)=FALSE),AND(E2="Prospectus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Country",ISBLANK(F2)=FALSE,ISBLANK(F4)=FALSE,F$3="Public"))),"S5",IF(AND(C2="STSS6",E2="Securitisation Repository name",ISBLANK(F2)=TRUE,F$3="Public"),"S6",IF(AND(C2="STSS12",OR(AND(S2&lt;&gt;"",S2&gt;TODAY()+1))),"S12",IF(AND(C2="STSS13",OR(AND(F$32="N",E$32="Authorised Third party flag",E2&lt;&gt;"Authorised Third party flag",ISBLANK(F2)=FALSE),AND(F$32="Y",E$32="Authorised Third party flag",E2&lt;&gt;"Authorised Third party flag",ISBLANK(F2)=TRUE))),"S13",IF(AND(C2="STSS14",OR(AND(E$32="Authorised Third party flag",E2&lt;&gt;"Authorised Third party flag",F$32="N",ISBLANK(F2)=FALSE),AND(E$32="Authorised Third party flag",E2&lt;&gt;"Authorised Third party flag",F$32="Y",ISBLANK(F2)=TRUE),AND(E$32="Authorised Third party flag",E2&lt;&gt;"Authorised Third party flag",F$32="N",ISBLANK(F2)=FALSE),AND(E$32="Authorised Third party flag",E2&lt;&gt;"Authorised Third party flag",F$32="Y",ISBLANK(F2)=TRUE))),"S14",IF(AND(C2="STSS15",OR(AND(E$32="Authorised Third party flag",F$32="N",E2&lt;&gt;"Authorised Third party flag",ISBLANK(F2)=FALSE),AND(E2&lt;&gt;"Authorised Third party flag",E$32="Authorised Third party flag",F$32="Y",ISBLANK(F2)=TRUE),AND(RIGHT(E2,11)="t Authority",E$32="Authorised Third party flag",F$32="N",ISBLANK(F2)=FALSE))),"S15",IF(AND(C2="STSS4",OR(AND(E2="Multiple STS notifications reason",ISBLANK(F2)=TRUE,F1="Y"),AND(E2="Multiple STS notifications comment",ISBLANK(F2)=TRUE,F$20="Y"),AND(E2="Multiple STS notifications reason",ISBLANK(F2)=FALSE,F1="N"),AND(E2="Multiple STS notifications comment",ISBLANK(F2)=FALSE,F$20="N"))),"Trust",IF(OR(AND(RIGHT(G2,7)="ed/N/A}",F2&lt;&gt;"Confirmed",F2&lt;&gt;"Unconfirmed",F2&lt;&gt;"N/A"),AND(G2="{Confirmed/Unconfirmed}",F2&lt;&gt;"Confirmed",F2&lt;&gt;"Unconfirmed")),"lst",IF(AND(RIGHT(G1,7)="ed/N/A}",C2&lt;&gt;"STSS61",C2&lt;&gt;"STSS23",F1&lt;&gt;"N/A",ISBLANK(F2)=TRUE,D2="C"),"CND",IF(AND(F2="Unconfirmed",C2&lt;&gt;"STSS32"),"UCF",IF(AND(C2="STSS21",E2="Subject to severe clawback",F2="Y"),"S21",IF(AND(C2="STSS23",OR(AND(E1="The seller is not the original lender flag",F2="N/A",F1="Y"),AND(E1="The seller is not the original lender flag",F2&lt;&gt;"N/A",F1="N"),AND(E$48="The seller is not the original lender flag",ISBLANK(F2)=TRUE,F$48="Y"))),"S23",IF(AND(C2="STSS32",OR(AND(E2="Payment exemption",F$77="Unconfirmed",OR(F2="N/A",F2="No exemption",ISBLANK(F2)=TRUE)),AND(E2="Payment exemption",ISBLANK(F2)=FALSE,F$77="Confirmed"))),"S32",IF(AND(C2="STSS18",OR(AND(E2="Credit granting criteria compliance confirmation",F2&lt;&gt;"N/A",F1="N"),AND(E2="Credit granting criteria compliance confirmation",OR(ISBLANK(F2)=TRUE,F2="N/A"),F1="Y"))),"S18",IF(AND(C2="STSS19",OR(AND(F2&lt;&gt;"N/A",F$37="N",E2="Credit granting criteria supervision confirmation"),AND(OR(ISBLANK(F2)=TRUE,F2="N/A"),F$37="Y",E2="Credit granting criteria supervision confirmation"))),"S19",IF(AND(C2="STSS29",OR(AND(E2="Residential Loan requirement confirmation",F2&lt;&gt;"N/A",F$29&lt;&gt;"residential mortgages"),AND(E2="Residential Loan requirement confirmation",F2="N/A",F$29="residential mortgages"))),"S29",IF(AND(C2="STSS34",OR(AND(D2="C",E2="Other options used comment",F1="Y",ISBLANK(F2)=TRUE),AND(E2="Other options used comment",F1="N",D2="C",ISBLANK(F2)=FALSE),AND(E2="No compliance with risk retention requirements",F2="Y"),AND(E2="Vertical slice",F2="N",F3="N",F4="N",F5="N",F6="N",F7="N",F8="N"),AND(E2="Seller's share",F2="N",F3="N",F4="N",F5="N",F6="N",F7="N",F$87="N"),AND(E2="Randomly-selected exposures kept on balance sheet",F2="N",F3="N",F4="N",F5="N",F6="N",F$87="N",F$88="N"),AND(E2="First loss tranche",F2="N",F3="N",F4="N",F5="N",F$87="N",F$88="N",F$89="N"),AND(E2="First loss exposure in each asset indicator",F2="N",F3="N",F4="N",F$87="N",F$88="N",F$89="N",F$90="N"),AND(E2="No compliance with risk retention requirements",F2="N",F3="N",F$87="N",F$88="N",F$89="N",F$90="N",F$91="N"),AND(E2="Other option indicator",F2="N",F$87="N",F$88="N",F$89="N",F$90="N",F$91="N",F$92="N"),AND(E2="Retaining entity LEI",ISBLANK(F2)=TRUE,ISBLANK(F3)=TRUE),AND(E2="Retaining entity name",ISBLANK(F2)=TRUE,ISBLANK(F1)=TRUE))),"S34",IF(AND(C2="STSS37",OR(AND(F2="N/A",E2="Common standards underwriting derivatives confirmation",F$97&lt;&gt;"No derivatives"),AND(F2&lt;&gt;"N/A",E2="Common standards underwriting derivatives confirmation",F$97="No derivatives"))),"S37",IF(AND(C2="STSS44",F2="N/A",E2="Credit quality deterioration trigger confirmation",F$113="Confirmed"),"S44",IF(OR(AND(C2="STSS46",F2&lt;&gt;"N/A",E2="Credit quality deterioration trigger confirmation",F$119="N/A"),AND(C2="STSS46",F2="N/A",E2="Credit quality deterioration trigger confirmation",F$119&lt;&gt;"N/A")),"S46",IF(OR(AND(C2="STSS47",F2&lt;&gt;"N/A",E2="Insolvency-related event confirmation",F$119="N/A"),AND(C2="STS47",F2="N/A",E2="Insolvency-related event confirmation",F$119&lt;&gt;"N/A")),"S47",IF(OR(AND(C2="STSS48",F2&lt;&gt;"N/A",E2="Pre-determined threshold value confirmation",F$119="N/A"),AND(C2="STSS48",F2="N/A",E2="Pre-determined threshold value confirmation",F$119&lt;&gt;"N/A")),"S48",IF(OR(AND(C2="STSS49",F2&lt;&gt;"N/A",E2="New underlying exposures failure generation confirmation",F$119="N/A"),AND(C2="STSS49",F2="N/A",E2="New underlying exposures failure generation confirmation",F$119&lt;&gt;"N/A")),"S49",IF(AND(C2="STSS61",OR(AND(OR(F$29="residential mortgages",F$29="auto loans/leases"),F2="Not available",E2="Environmental performance availability"),AND(OR(F$29="residential mortgages",F$29="auto loans/leases"),F2="N/A",E2="Environmental performance availability"),AND(F$29&lt;&gt;"residential mortgages",F$29&lt;&gt;"auto loans/leases",F2&lt;&gt;"N/A",E2="Environmental performance availability"),AND(E2="Environmental performance explanation",F1="Available",ISBLANK(F2)=TRUE))),"S61",1))))))))))))))))))))))))))))</f>
        <v>1</v>
      </c>
      <c r="P2" s="126">
        <v>35</v>
      </c>
      <c r="Q2" s="127"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26">
        <f>LEN(F2)</f>
        <v>0</v>
      </c>
      <c r="S2" s="128" t="str">
        <f>IF(ISERROR(DATEVALUE(F2))=TRUE,"",DATEVALUE(F2))</f>
        <v/>
      </c>
      <c r="T2" s="126" t="str">
        <f t="shared" ref="T2" si="1">IF(AND(D2="M",ISBLANK(F2)=TRUE),"EMPTY",IF(AND(D2&lt;&gt;"M",ISBLANK(F2)=TRUE),"BLANK","UNK"))</f>
        <v>BLANK</v>
      </c>
      <c r="U2" s="126" t="str" cm="1">
        <f t="array" aca="1" ref="U2" ca="1">IF(AND(E2="Payment exemption explanation",ISBLANK(F2)=FALSE,F$77="Confirmed"),"FORMAT",IF(AND(E2="Historical Default and Loss Performance Data location",F$3="Public",ISBLANK(F2)=TRUE),"FORMAT",IF(AND(E1="Subject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26" t="b" cm="1">
        <f t="array" aca="1" ref="V2" ca="1">IF(OR(LEN(F2)&gt;P2+1),FALSE,IF(LEFT(G2,5)="{TEXT",TRUE,IF(AND(ISBLANK(F2)=FALSE,G2="{DATE_TEXT-YYYY-MM-DD}",LEN(F2)&lt;&gt;10),FALSE,IF(AND(ISBLANK(F2)=FALSE,ISNUMBER(SUMPRODUCT(SEARCH(MID(F2,ROW(INDIRECT("1:"&amp;LEN(TRIM(F2)))),1)," "&amp;W2&amp;CHAR(10)&amp;"""")))=FALSE),FALSE,TRUE))))</f>
        <v>1</v>
      </c>
      <c r="W2" s="127" t="str">
        <f>IF(G2="{Applicable/N/A}","N/Aplicable",IF(E2="Designated Entity LEI","ABCDEFGHIJKLMNOPQRSTUVWXYZ0123456789",IF(OR(G2="{ISIN}",G2="{LEI}"),";ABCDEFGHIJKLMNOPQRSTUVWXYZ0123456789",IF(G2="{Master Trust/Other}","Master TuOhe",IF(E2="Securitisation type","Privateublc",IF(LEFT(G2,4)="{CA_",Val!B$21,IF(G2="{COUNTRY_EU_LIST}"," ;abcdefghijklmnopqrstuvwxyzABCDEFGHIJKLMNOPQRSTUVWXYZ0123456789",IF(OR(G2="{NOTIFICATION ID}",G2="{SECURITISATION ID}"),Val!B$15,IF(G2="{COUNTRY_EU}"," ;abcdefghijklmnopqrstuvwxyzABCDEFGHIJKLMNOPQRSTUVWXYZ",IF(G2="{Confirmed/Unconfirmed}","ConfirmedUnc",IF(G2="{Confirmed/Unconfirmed/N/A}","Confirmed/UncNA",IF(LEFT(G2,4)="{DAT","0123456789-",IF(LEFT(G2,4)="{Y/N","YN",IF(OR(LEFT(G2,4)="{N/A",LEFT(G2,4)="{LIS",LEFT(G2,4)="{No ",LEFT(G2,4)="{SEC",LEFT(G2,4)="{Mas"),Val!B$20,IF(LEFT(G2,4)="{TEX",Val!B$21,IF(LEFT(G2,4)="{ALP",Val!B$20,IF(LEFT(G2,4)="{COU",Val!B$20)))))))))))))))))</f>
        <v>ABCDEFGHIJKLMNOPQRSTUVWXYZ0123456789</v>
      </c>
      <c r="X2" s="129" t="s">
        <v>674</v>
      </c>
      <c r="Y2" s="130" t="s">
        <v>687</v>
      </c>
      <c r="Z2" s="129" t="s">
        <v>54</v>
      </c>
      <c r="AA2" s="129" t="s">
        <v>684</v>
      </c>
      <c r="AB2" s="123" t="s">
        <v>698</v>
      </c>
      <c r="AC2" s="123"/>
      <c r="AD2" s="129" t="s">
        <v>675</v>
      </c>
      <c r="AE2" s="129" t="s">
        <v>175</v>
      </c>
      <c r="AF2" s="129" t="s">
        <v>149</v>
      </c>
      <c r="AG2" s="129"/>
      <c r="AH2" s="131" t="s">
        <v>1098</v>
      </c>
      <c r="AI2" s="123" t="s">
        <v>677</v>
      </c>
      <c r="AJ2" s="131" t="s">
        <v>637</v>
      </c>
      <c r="AK2" s="47"/>
    </row>
    <row r="3" spans="1:37" s="1" customFormat="1" ht="60.75" thickBot="1" x14ac:dyDescent="0.3">
      <c r="A3" s="15" t="s">
        <v>1150</v>
      </c>
      <c r="B3" s="52" t="s">
        <v>45</v>
      </c>
      <c r="C3" s="20"/>
      <c r="D3" s="21" t="s">
        <v>52</v>
      </c>
      <c r="E3" s="22" t="s">
        <v>53</v>
      </c>
      <c r="F3" s="61" t="s">
        <v>54</v>
      </c>
      <c r="G3" s="61" t="s">
        <v>36</v>
      </c>
      <c r="H3" s="44" t="s">
        <v>1147</v>
      </c>
      <c r="I3" s="88" t="s">
        <v>1318</v>
      </c>
      <c r="J3" s="89" t="s">
        <v>53</v>
      </c>
      <c r="K3" s="44"/>
      <c r="L3" s="44" t="s">
        <v>49</v>
      </c>
      <c r="M3" s="44" t="s">
        <v>50</v>
      </c>
      <c r="N3" s="78" t="s">
        <v>51</v>
      </c>
      <c r="O3" s="126">
        <f t="shared" ca="1" si="0"/>
        <v>1</v>
      </c>
      <c r="P3" s="126">
        <v>7</v>
      </c>
      <c r="Q3" s="127" t="str">
        <f ca="1">IF(AND(E3="Last notification date",MONTH(TODAY())&gt;9,DAY(TODAY())&gt;9),YEAR(TODAY())&amp;"-"&amp;MONTH(TODAY())&amp;"-"&amp;DAY(TODAY()),IF(AND(E3="Last notification date",MONTH(TODAY())&lt;9,DAY(TODAY())&lt;10),YEAR(TODAY())&amp;"-0"&amp;MONTH(TODAY())&amp;"-0"&amp;DAY(TODAY()),IF(AND(E3="Last notification date",MONTH(TODAY())&gt;9,DAY(TODAY())&lt;10),YEAR(TODAY())&amp;"-"&amp;MONTH(TODAY())&amp;"-0"&amp;DAY(TODAY()),IF(AND(E3="Last notification date",MONTH(TODAY())&lt;10,DAY(TODAY())&gt;9),YEAR(TODAY())&amp;"-0"&amp;MONTH(TODAY())&amp;"-"&amp;DAY(TODAY()),IF(LEFT(G3,4)="{SEC","SEC ID",IF(LEFT(G3,4)="{DAT","DATE",IF(LEFT(G3,4)="{TEX",Val!B$21,IF(LEFT(G3,4)="{ALP",Val!B$20,IF(LEFT(G3,4)="{COU",Val!B$20,IF(OR(LEFT(G3,4)="{ISI",LEFT(G3,4)="{LEI"),Val!B$17,IF(OR(LEFT(G3,4)="{CA_",LEFT(G3,4)="{Mas",LEFT(G3,4)="{Y/N",LEFT(G3,4)="{No ",LEFT(G3,4)="{N/A",LEFT(G3,4)="{Con",LEFT(G3,4)="{LIS"),"LIST","")))))))))))</f>
        <v>LIST</v>
      </c>
      <c r="R3" s="126">
        <f t="shared" ref="R3:R66" si="2">LEN(F3)</f>
        <v>6</v>
      </c>
      <c r="S3" s="128" t="str">
        <f t="shared" ref="S3:S31" si="3">IF(ISERROR(DATEVALUE(F3))=TRUE,"",DATEVALUE(F3))</f>
        <v/>
      </c>
      <c r="T3" s="126" t="str">
        <f t="shared" ref="T3:T66" si="4">IF(AND(D3="M",ISBLANK(F3)=TRUE),"EMPTY",IF(AND(D3&lt;&gt;"M",ISBLANK(F3)=TRUE),"BLANK","UNK"))</f>
        <v>UNK</v>
      </c>
      <c r="U3" s="126" t="str" cm="1">
        <f t="array" aca="1" ref="U3" ca="1">IF(AND(E3="Payment exemption explanation",ISBLANK(F3)=FALSE,F$77="Confirmed"),"FORMAT",IF(AND(E3="Historical Default and Loss Performance Data location",F$3="Public",ISBLANK(F3)=TRUE),"FORMAT",IF(AND(E2="Subject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UNK</v>
      </c>
      <c r="V3" s="126" t="b" cm="1">
        <f t="array" aca="1" ref="V3" ca="1">IF(OR(LEN(F3)&gt;P3+1),FALSE,IF(LEFT(G3,5)="{TEXT",TRUE,IF(AND(ISBLANK(F3)=FALSE,G3="{DATE_TEXT-YYYY-MM-DD}",LEN(F3)&lt;&gt;10),FALSE,IF(AND(ISBLANK(F3)=FALSE,ISNUMBER(SUMPRODUCT(SEARCH(MID(F3,ROW(INDIRECT("1:"&amp;LEN(TRIM(F3)))),1)," "&amp;W3&amp;CHAR(10)&amp;"""")))=FALSE),FALSE,TRUE))))</f>
        <v>1</v>
      </c>
      <c r="W3" s="127" t="str">
        <f>IF(G3="{Applicable/N/A}","N/Aplicable",IF(E3="Designated Entity LEI","ABCDEFGHIJKLMNOPQRSTUVWXYZ0123456789",IF(OR(G3="{ISIN}",G3="{LEI}"),";ABCDEFGHIJKLMNOPQRSTUVWXYZ0123456789",IF(G3="{Master Trust/Other}","Master TuOhe",IF(E3="Securitisation type","Privateublc",IF(LEFT(G3,4)="{CA_",Val!B$21,IF(G3="{COUNTRY_EU_LIST}"," ;abcdefghijklmnopqrstuvwxyzABCDEFGHIJKLMNOPQRSTUVWXYZ0123456789",IF(OR(G3="{NOTIFICATION ID}",G3="{SECURITISATION ID}"),Val!B$15,IF(G3="{COUNTRY_EU}"," ;abcdefghijklmnopqrstuvwxyzABCDEFGHIJKLMNOPQRSTUVWXYZ",IF(G3="{Confirmed/Unconfirmed}","ConfirmedUnc",IF(G3="{Confirmed/Unconfirmed/N/A}","Confirmed/UncNA",IF(LEFT(G3,4)="{DAT","0123456789-",IF(LEFT(G3,4)="{Y/N","YN",IF(OR(LEFT(G3,4)="{N/A",LEFT(G3,4)="{LIS",LEFT(G3,4)="{No ",LEFT(G3,4)="{SEC",LEFT(G3,4)="{Mas"),Val!B$20,IF(LEFT(G3,4)="{TEX",Val!B$21,IF(LEFT(G3,4)="{ALP",Val!B$20,IF(LEFT(G3,4)="{COU",Val!B$20)))))))))))))))))</f>
        <v>Privateublc</v>
      </c>
      <c r="X3" s="129" t="s">
        <v>680</v>
      </c>
      <c r="Y3" s="130" t="s">
        <v>689</v>
      </c>
      <c r="Z3" s="129" t="s">
        <v>681</v>
      </c>
      <c r="AA3" s="129" t="s">
        <v>390</v>
      </c>
      <c r="AB3" s="123" t="s">
        <v>700</v>
      </c>
      <c r="AC3" s="123" t="s">
        <v>1111</v>
      </c>
      <c r="AD3" s="129" t="s">
        <v>49</v>
      </c>
      <c r="AE3" s="129" t="s">
        <v>684</v>
      </c>
      <c r="AF3" s="129" t="s">
        <v>108</v>
      </c>
      <c r="AG3" s="129" t="s">
        <v>676</v>
      </c>
      <c r="AH3" s="131" t="s">
        <v>1099</v>
      </c>
      <c r="AI3" s="123" t="s">
        <v>686</v>
      </c>
      <c r="AJ3" s="131" t="s">
        <v>1419</v>
      </c>
      <c r="AK3" s="47"/>
    </row>
    <row r="4" spans="1:37" s="1" customFormat="1" ht="195.75" thickBot="1" x14ac:dyDescent="0.3">
      <c r="A4" s="15" t="s">
        <v>1151</v>
      </c>
      <c r="B4" s="52" t="s">
        <v>55</v>
      </c>
      <c r="C4" s="20" t="s">
        <v>56</v>
      </c>
      <c r="D4" s="21" t="s">
        <v>52</v>
      </c>
      <c r="E4" s="22" t="s">
        <v>57</v>
      </c>
      <c r="F4" s="61" t="s">
        <v>1486</v>
      </c>
      <c r="G4" s="61" t="s">
        <v>34</v>
      </c>
      <c r="H4" s="43" t="s">
        <v>1036</v>
      </c>
      <c r="I4" s="90" t="s">
        <v>1422</v>
      </c>
      <c r="J4" s="89" t="s">
        <v>1420</v>
      </c>
      <c r="K4" s="44" t="s">
        <v>1421</v>
      </c>
      <c r="L4" s="44" t="s">
        <v>58</v>
      </c>
      <c r="M4" s="44" t="s">
        <v>50</v>
      </c>
      <c r="N4" s="78" t="s">
        <v>59</v>
      </c>
      <c r="O4" s="126">
        <f t="shared" ca="1" si="0"/>
        <v>1</v>
      </c>
      <c r="P4" s="126">
        <v>20</v>
      </c>
      <c r="Q4" s="127" t="str">
        <f ca="1">IF(AND(E4="Last notification date",MONTH(TODAY())&gt;9,DAY(TODAY())&gt;9),YEAR(TODAY())&amp;"-"&amp;MONTH(TODAY())&amp;"-"&amp;DAY(TODAY()),IF(AND(E4="Last notification date",MONTH(TODAY())&lt;9,DAY(TODAY())&lt;10),YEAR(TODAY())&amp;"-0"&amp;MONTH(TODAY())&amp;"-0"&amp;DAY(TODAY()),IF(AND(E4="Last notification date",MONTH(TODAY())&gt;9,DAY(TODAY())&lt;10),YEAR(TODAY())&amp;"-"&amp;MONTH(TODAY())&amp;"-0"&amp;DAY(TODAY()),IF(AND(E4="Last notification date",MONTH(TODAY())&lt;10,DAY(TODAY())&gt;9),YEAR(TODAY())&amp;"-0"&amp;MONTH(TODAY())&amp;"-"&amp;DAY(TODAY()),IF(LEFT(G4,4)="{SEC","SEC ID",IF(LEFT(G4,4)="{DAT","DATE",IF(LEFT(G4,4)="{TEX",Val!B$21,IF(LEFT(G4,4)="{ALP",Val!B$20,IF(LEFT(G4,4)="{COU",Val!B$20,IF(OR(LEFT(G4,4)="{ISI",LEFT(G4,4)="{LEI"),Val!B$17,IF(OR(LEFT(G4,4)="{CA_",LEFT(G4,4)="{Mas",LEFT(G4,4)="{Y/N",LEFT(G4,4)="{No ",LEFT(G4,4)="{N/A",LEFT(G4,4)="{Con",LEFT(G4,4)="{LIS"),"LIST","")))))))))))</f>
        <v>;ABCDEFGHIJKLMNOPQRSTUVWXYZ0123456789</v>
      </c>
      <c r="R4" s="126">
        <f t="shared" si="2"/>
        <v>20</v>
      </c>
      <c r="S4" s="128" t="str">
        <f t="shared" si="3"/>
        <v/>
      </c>
      <c r="T4" s="126" t="str">
        <f t="shared" si="4"/>
        <v>UNK</v>
      </c>
      <c r="U4" s="126" t="str" cm="1">
        <f t="array" aca="1" ref="U4" ca="1">IF(AND(E4="Payment exemption explanation",ISBLANK(F4)=FALSE,F$77="Confirmed"),"FORMAT",IF(AND(E4="Historical Default and Loss Performance Data location",F$3="Public",ISBLANK(F4)=TRUE),"FORMAT",IF(AND(E3="Subject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UNK</v>
      </c>
      <c r="V4" s="126" t="b" cm="1">
        <f t="array" aca="1" ref="V4" ca="1">IF(OR(LEN(F4)&gt;P4+1),FALSE,IF(LEFT(G4,5)="{TEXT",TRUE,IF(AND(ISBLANK(F4)=FALSE,G4="{DATE_TEXT-YYYY-MM-DD}",LEN(F4)&lt;&gt;10),FALSE,IF(AND(ISBLANK(F4)=FALSE,ISNUMBER(SUMPRODUCT(SEARCH(MID(F4,ROW(INDIRECT("1:"&amp;LEN(TRIM(F4)))),1)," "&amp;W4&amp;CHAR(10)&amp;"""")))=FALSE),FALSE,TRUE))))</f>
        <v>1</v>
      </c>
      <c r="W4" s="127" t="str">
        <f>IF(G4="{Applicable/N/A}","N/Aplicable",IF(E4="Designated Entity LEI","ABCDEFGHIJKLMNOPQRSTUVWXYZ0123456789",IF(OR(G4="{ISIN}",G4="{LEI}"),";ABCDEFGHIJKLMNOPQRSTUVWXYZ0123456789",IF(G4="{Master Trust/Other}","Master TuOhe",IF(E4="Securitisation type","Privateublc",IF(LEFT(G4,4)="{CA_",Val!B$21,IF(G4="{COUNTRY_EU_LIST}"," ;abcdefghijklmnopqrstuvwxyzABCDEFGHIJKLMNOPQRSTUVWXYZ0123456789",IF(OR(G4="{NOTIFICATION ID}",G4="{SECURITISATION ID}"),Val!B$15,IF(G4="{COUNTRY_EU}"," ;abcdefghijklmnopqrstuvwxyzABCDEFGHIJKLMNOPQRSTUVWXYZ",IF(G4="{Confirmed/Unconfirmed}","ConfirmedUnc",IF(G4="{Confirmed/Unconfirmed/N/A}","Confirmed/UncNA",IF(LEFT(G4,4)="{DAT","0123456789-",IF(LEFT(G4,4)="{Y/N","YN",IF(OR(LEFT(G4,4)="{N/A",LEFT(G4,4)="{LIS",LEFT(G4,4)="{No ",LEFT(G4,4)="{SEC",LEFT(G4,4)="{Mas"),Val!B$20,IF(LEFT(G4,4)="{TEX",Val!B$21,IF(LEFT(G4,4)="{ALP",Val!B$20,IF(LEFT(G4,4)="{COU",Val!B$20)))))))))))))))))</f>
        <v>ABCDEFGHIJKLMNOPQRSTUVWXYZ0123456789</v>
      </c>
      <c r="X4" s="132"/>
      <c r="Y4" s="130" t="s">
        <v>691</v>
      </c>
      <c r="Z4" s="132"/>
      <c r="AA4" s="129" t="s">
        <v>683</v>
      </c>
      <c r="AB4" s="123" t="s">
        <v>701</v>
      </c>
      <c r="AC4" s="123" t="s">
        <v>1112</v>
      </c>
      <c r="AD4" s="132"/>
      <c r="AE4" s="129" t="s">
        <v>49</v>
      </c>
      <c r="AF4" s="132"/>
      <c r="AG4" s="129" t="s">
        <v>685</v>
      </c>
      <c r="AH4" s="133" t="s">
        <v>682</v>
      </c>
      <c r="AI4" s="134"/>
      <c r="AJ4" s="133" t="s">
        <v>49</v>
      </c>
      <c r="AK4" s="47"/>
    </row>
    <row r="5" spans="1:37" s="2" customFormat="1" ht="180" x14ac:dyDescent="0.25">
      <c r="A5" s="15" t="s">
        <v>1152</v>
      </c>
      <c r="B5" s="16" t="s">
        <v>60</v>
      </c>
      <c r="C5" s="17" t="s">
        <v>61</v>
      </c>
      <c r="D5" s="18" t="s">
        <v>62</v>
      </c>
      <c r="E5" s="23" t="s">
        <v>63</v>
      </c>
      <c r="F5" s="62" t="s">
        <v>1485</v>
      </c>
      <c r="G5" s="108" t="s">
        <v>32</v>
      </c>
      <c r="H5" s="43" t="s">
        <v>1139</v>
      </c>
      <c r="I5" s="88" t="s">
        <v>1365</v>
      </c>
      <c r="J5" s="91" t="s">
        <v>1041</v>
      </c>
      <c r="K5" s="92" t="s">
        <v>1042</v>
      </c>
      <c r="L5" s="92"/>
      <c r="M5" s="92"/>
      <c r="N5" s="79"/>
      <c r="O5" s="126" t="str">
        <f t="shared" ca="1" si="0"/>
        <v>FMT</v>
      </c>
      <c r="P5" s="126">
        <v>10000</v>
      </c>
      <c r="Q5" s="127" t="str">
        <f ca="1">IF(AND(E5="Last notification date",MONTH(TODAY())&gt;9,DAY(TODAY())&gt;9),YEAR(TODAY())&amp;"-"&amp;MONTH(TODAY())&amp;"-"&amp;DAY(TODAY()),IF(AND(E5="Last notification date",MONTH(TODAY())&lt;9,DAY(TODAY())&lt;10),YEAR(TODAY())&amp;"-0"&amp;MONTH(TODAY())&amp;"-0"&amp;DAY(TODAY()),IF(AND(E5="Last notification date",MONTH(TODAY())&gt;9,DAY(TODAY())&lt;10),YEAR(TODAY())&amp;"-"&amp;MONTH(TODAY())&amp;"-0"&amp;DAY(TODAY()),IF(AND(E5="Last notification date",MONTH(TODAY())&lt;10,DAY(TODAY())&gt;9),YEAR(TODAY())&amp;"-0"&amp;MONTH(TODAY())&amp;"-"&amp;DAY(TODAY()),IF(LEFT(G5,4)="{SEC","SEC ID",IF(LEFT(G5,4)="{DAT","DATE",IF(LEFT(G5,4)="{TEX",Val!B$21,IF(LEFT(G5,4)="{ALP",Val!B$20,IF(LEFT(G5,4)="{COU",Val!B$20,IF(OR(LEFT(G5,4)="{ISI",LEFT(G5,4)="{LEI"),Val!B$17,IF(OR(LEFT(G5,4)="{CA_",LEFT(G5,4)="{Mas",LEFT(G5,4)="{Y/N",LEFT(G5,4)="{No ",LEFT(G5,4)="{N/A",LEFT(G5,4)="{Con",LEFT(G5,4)="{LIS"),"LIST","")))))))))))</f>
        <v>;ABCDEFGHIJKLMNOPQRSTUVWXYZ0123456789</v>
      </c>
      <c r="R5" s="126">
        <f t="shared" si="2"/>
        <v>8</v>
      </c>
      <c r="S5" s="128" t="str">
        <f t="shared" si="3"/>
        <v/>
      </c>
      <c r="T5" s="126" t="str">
        <f t="shared" si="4"/>
        <v>UNK</v>
      </c>
      <c r="U5" s="126" t="str" cm="1">
        <f t="array" aca="1" ref="U5" ca="1">IF(AND(E5="Payment exemption explanation",ISBLANK(F5)=FALSE,F$77="Confirmed"),"FORMAT",IF(AND(E5="Historical Default and Loss Performance Data location",F$3="Public",ISBLANK(F5)=TRUE),"FORMAT",IF(AND(E4="Subject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FORMAT_LEN</v>
      </c>
      <c r="V5" s="126" t="b" cm="1">
        <f t="array" aca="1" ref="V5" ca="1">IF(OR(LEN(F5)&gt;P5+1),FALSE,IF(LEFT(G5,5)="{TEXT",TRUE,IF(AND(ISBLANK(F5)=FALSE,G5="{DATE_TEXT-YYYY-MM-DD}",LEN(F5)&lt;&gt;10),FALSE,IF(AND(ISBLANK(F5)=FALSE,ISNUMBER(SUMPRODUCT(SEARCH(MID(F5,ROW(INDIRECT("1:"&amp;LEN(TRIM(F5)))),1)," "&amp;W5&amp;CHAR(10)&amp;"""")))=FALSE),FALSE,TRUE))))</f>
        <v>0</v>
      </c>
      <c r="W5" s="127" t="str">
        <f>IF(G5="{Applicable/N/A}","N/Aplicable",IF(E5="Designated Entity LEI","ABCDEFGHIJKLMNOPQRSTUVWXYZ0123456789",IF(OR(G5="{ISIN}",G5="{LEI}"),";ABCDEFGHIJKLMNOPQRSTUVWXYZ0123456789",IF(G5="{Master Trust/Other}","Master TuOhe",IF(E5="Securitisation type","Privateublc",IF(LEFT(G5,4)="{CA_",Val!B$21,IF(G5="{COUNTRY_EU_LIST}"," ;abcdefghijklmnopqrstuvwxyzABCDEFGHIJKLMNOPQRSTUVWXYZ0123456789",IF(OR(G5="{NOTIFICATION ID}",G5="{SECURITISATION ID}"),Val!B$15,IF(G5="{COUNTRY_EU}"," ;abcdefghijklmnopqrstuvwxyzABCDEFGHIJKLMNOPQRSTUVWXYZ",IF(G5="{Confirmed/Unconfirmed}","ConfirmedUnc",IF(G5="{Confirmed/Unconfirmed/N/A}","Confirmed/UncNA",IF(LEFT(G5,4)="{DAT","0123456789-",IF(LEFT(G5,4)="{Y/N","YN",IF(OR(LEFT(G5,4)="{N/A",LEFT(G5,4)="{LIS",LEFT(G5,4)="{No ",LEFT(G5,4)="{SEC",LEFT(G5,4)="{Mas"),Val!B$20,IF(LEFT(G5,4)="{TEX",Val!B$21,IF(LEFT(G5,4)="{ALP",Val!B$20,IF(LEFT(G5,4)="{COU",Val!B$20)))))))))))))))))</f>
        <v>;ABCDEFGHIJKLMNOPQRSTUVWXYZ0123456789</v>
      </c>
      <c r="X5" s="132"/>
      <c r="Y5" s="130" t="s">
        <v>49</v>
      </c>
      <c r="Z5" s="132"/>
      <c r="AA5" s="132"/>
      <c r="AB5" s="123" t="s">
        <v>703</v>
      </c>
      <c r="AC5" s="123" t="s">
        <v>752</v>
      </c>
      <c r="AD5" s="132"/>
      <c r="AE5" s="132"/>
      <c r="AF5" s="132"/>
      <c r="AG5" s="129" t="s">
        <v>688</v>
      </c>
      <c r="AH5" s="132"/>
      <c r="AI5" s="134"/>
      <c r="AJ5" s="132"/>
      <c r="AK5" s="75"/>
    </row>
    <row r="6" spans="1:37" s="2" customFormat="1" ht="270" x14ac:dyDescent="0.25">
      <c r="A6" s="15" t="s">
        <v>1153</v>
      </c>
      <c r="B6" s="16" t="s">
        <v>64</v>
      </c>
      <c r="C6" s="17" t="s">
        <v>61</v>
      </c>
      <c r="D6" s="18" t="s">
        <v>62</v>
      </c>
      <c r="E6" s="23" t="s">
        <v>65</v>
      </c>
      <c r="F6" s="62"/>
      <c r="G6" s="108" t="s">
        <v>66</v>
      </c>
      <c r="H6" s="43" t="s">
        <v>1138</v>
      </c>
      <c r="I6" s="93" t="s">
        <v>1319</v>
      </c>
      <c r="J6" s="153"/>
      <c r="K6" s="144"/>
      <c r="L6" s="144"/>
      <c r="M6" s="144"/>
      <c r="N6" s="145"/>
      <c r="O6" s="126">
        <f t="shared" ca="1" si="0"/>
        <v>1</v>
      </c>
      <c r="P6" s="126">
        <v>35</v>
      </c>
      <c r="Q6" s="127" t="str">
        <f ca="1">IF(AND(E6="Last notification date",MONTH(TODAY())&gt;9,DAY(TODAY())&gt;9),YEAR(TODAY())&amp;"-"&amp;MONTH(TODAY())&amp;"-"&amp;DAY(TODAY()),IF(AND(E6="Last notification date",MONTH(TODAY())&lt;9,DAY(TODAY())&lt;10),YEAR(TODAY())&amp;"-0"&amp;MONTH(TODAY())&amp;"-0"&amp;DAY(TODAY()),IF(AND(E6="Last notification date",MONTH(TODAY())&gt;9,DAY(TODAY())&lt;10),YEAR(TODAY())&amp;"-"&amp;MONTH(TODAY())&amp;"-0"&amp;DAY(TODAY()),IF(AND(E6="Last notification date",MONTH(TODAY())&lt;10,DAY(TODAY())&gt;9),YEAR(TODAY())&amp;"-0"&amp;MONTH(TODAY())&amp;"-"&amp;DAY(TODAY()),IF(LEFT(G6,4)="{SEC","SEC ID",IF(LEFT(G6,4)="{DAT","DATE",IF(LEFT(G6,4)="{TEX",Val!B$21,IF(LEFT(G6,4)="{ALP",Val!B$20,IF(LEFT(G6,4)="{COU",Val!B$20,IF(OR(LEFT(G6,4)="{ISI",LEFT(G6,4)="{LEI"),Val!B$17,IF(OR(LEFT(G6,4)="{CA_",LEFT(G6,4)="{Mas",LEFT(G6,4)="{Y/N",LEFT(G6,4)="{No ",LEFT(G6,4)="{N/A",LEFT(G6,4)="{Con",LEFT(G6,4)="{LIS"),"LIST","")))))))))))</f>
        <v xml:space="preserve"> !"#$%&amp;'()*+,-./0123456789:;&lt;=&gt;?@ABCDEFGHIJKLMNOPQRSTUVWXYZ[\]^_`abcdefghijklmnopqrstuvwxyz{|}</v>
      </c>
      <c r="R6" s="126">
        <f t="shared" si="2"/>
        <v>0</v>
      </c>
      <c r="S6" s="128" t="str">
        <f t="shared" si="3"/>
        <v/>
      </c>
      <c r="T6" s="126" t="str">
        <f t="shared" si="4"/>
        <v>BLANK</v>
      </c>
      <c r="U6" s="126" t="str" cm="1">
        <f t="array" aca="1" ref="U6" ca="1">IF(AND(E6="Payment exemption explanation",ISBLANK(F6)=FALSE,F$77="Confirmed"),"FORMAT",IF(AND(E6="Historical Default and Loss Performance Data location",F$3="Public",ISBLANK(F6)=TRUE),"FORMAT",IF(AND(E5="Subject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UNK</v>
      </c>
      <c r="V6" s="126" t="b" cm="1">
        <f t="array" aca="1" ref="V6" ca="1">IF(OR(LEN(F6)&gt;P6+1),FALSE,IF(LEFT(G6,5)="{TEXT",TRUE,IF(AND(ISBLANK(F6)=FALSE,G6="{DATE_TEXT-YYYY-MM-DD}",LEN(F6)&lt;&gt;10),FALSE,IF(AND(ISBLANK(F6)=FALSE,ISNUMBER(SUMPRODUCT(SEARCH(MID(F6,ROW(INDIRECT("1:"&amp;LEN(TRIM(F6)))),1)," "&amp;W6&amp;CHAR(10)&amp;"""")))=FALSE),FALSE,TRUE))))</f>
        <v>1</v>
      </c>
      <c r="W6" s="127" t="str">
        <f>IF(G6="{Applicable/N/A}","N/Aplicable",IF(E6="Designated Entity LEI","ABCDEFGHIJKLMNOPQRSTUVWXYZ0123456789",IF(OR(G6="{ISIN}",G6="{LEI}"),";ABCDEFGHIJKLMNOPQRSTUVWXYZ0123456789",IF(G6="{Master Trust/Other}","Master TuOhe",IF(E6="Securitisation type","Privateublc",IF(LEFT(G6,4)="{CA_",Val!B$21,IF(G6="{COUNTRY_EU_LIST}"," ;abcdefghijklmnopqrstuvwxyzABCDEFGHIJKLMNOPQRSTUVWXYZ0123456789",IF(OR(G6="{NOTIFICATION ID}",G6="{SECURITISATION ID}"),Val!B$15,IF(G6="{COUNTRY_EU}"," ;abcdefghijklmnopqrstuvwxyzABCDEFGHIJKLMNOPQRSTUVWXYZ",IF(G6="{Confirmed/Unconfirmed}","ConfirmedUnc",IF(G6="{Confirmed/Unconfirmed/N/A}","Confirmed/UncNA",IF(LEFT(G6,4)="{DAT","0123456789-",IF(LEFT(G6,4)="{Y/N","YN",IF(OR(LEFT(G6,4)="{N/A",LEFT(G6,4)="{LIS",LEFT(G6,4)="{No ",LEFT(G6,4)="{SEC",LEFT(G6,4)="{Mas"),Val!B$20,IF(LEFT(G6,4)="{TEX",Val!B$21,IF(LEFT(G6,4)="{ALP",Val!B$20,IF(LEFT(G6,4)="{COU",Val!B$20)))))))))))))))))</f>
        <v xml:space="preserve"> !"#$%&amp;'()*+,-./0123456789:;&lt;=&gt;?@ABCDEFGHIJKLMNOPQRSTUVWXYZ[\]^_`abcdefghijklmnopqrstuvwxyz{|}</v>
      </c>
      <c r="X6" s="132"/>
      <c r="Y6" s="132"/>
      <c r="Z6" s="132"/>
      <c r="AA6" s="132"/>
      <c r="AB6" s="123" t="s">
        <v>705</v>
      </c>
      <c r="AC6" s="123" t="s">
        <v>1113</v>
      </c>
      <c r="AD6" s="132"/>
      <c r="AE6" s="132"/>
      <c r="AF6" s="132"/>
      <c r="AG6" s="129" t="s">
        <v>690</v>
      </c>
      <c r="AH6" s="132"/>
      <c r="AI6" s="134"/>
      <c r="AJ6" s="132"/>
      <c r="AK6" s="75"/>
    </row>
    <row r="7" spans="1:37" s="2" customFormat="1" ht="285" x14ac:dyDescent="0.25">
      <c r="A7" s="15" t="s">
        <v>1154</v>
      </c>
      <c r="B7" s="16" t="s">
        <v>67</v>
      </c>
      <c r="C7" s="17" t="s">
        <v>61</v>
      </c>
      <c r="D7" s="18" t="s">
        <v>62</v>
      </c>
      <c r="E7" s="23" t="s">
        <v>68</v>
      </c>
      <c r="F7" s="62"/>
      <c r="G7" s="108" t="s">
        <v>154</v>
      </c>
      <c r="H7" s="43" t="s">
        <v>1137</v>
      </c>
      <c r="I7" s="93" t="s">
        <v>1353</v>
      </c>
      <c r="J7" s="153"/>
      <c r="K7" s="144"/>
      <c r="L7" s="144"/>
      <c r="M7" s="144"/>
      <c r="N7" s="145"/>
      <c r="O7" s="126">
        <f t="shared" ca="1" si="0"/>
        <v>1</v>
      </c>
      <c r="P7" s="126">
        <v>100</v>
      </c>
      <c r="Q7" s="127" t="str">
        <f ca="1">IF(AND(E7="Last notification date",MONTH(TODAY())&gt;9,DAY(TODAY())&gt;9),YEAR(TODAY())&amp;"-"&amp;MONTH(TODAY())&amp;"-"&amp;DAY(TODAY()),IF(AND(E7="Last notification date",MONTH(TODAY())&lt;9,DAY(TODAY())&lt;10),YEAR(TODAY())&amp;"-0"&amp;MONTH(TODAY())&amp;"-0"&amp;DAY(TODAY()),IF(AND(E7="Last notification date",MONTH(TODAY())&gt;9,DAY(TODAY())&lt;10),YEAR(TODAY())&amp;"-"&amp;MONTH(TODAY())&amp;"-0"&amp;DAY(TODAY()),IF(AND(E7="Last notification date",MONTH(TODAY())&lt;10,DAY(TODAY())&gt;9),YEAR(TODAY())&amp;"-0"&amp;MONTH(TODAY())&amp;"-"&amp;DAY(TODAY()),IF(LEFT(G7,4)="{SEC","SEC ID",IF(LEFT(G7,4)="{DAT","DATE",IF(LEFT(G7,4)="{TEX",Val!B$21,IF(LEFT(G7,4)="{ALP",Val!B$20,IF(LEFT(G7,4)="{COU",Val!B$20,IF(OR(LEFT(G7,4)="{ISI",LEFT(G7,4)="{LEI"),Val!B$17,IF(OR(LEFT(G7,4)="{CA_",LEFT(G7,4)="{Mas",LEFT(G7,4)="{Y/N",LEFT(G7,4)="{No ",LEFT(G7,4)="{N/A",LEFT(G7,4)="{Con",LEFT(G7,4)="{LIS"),"LIST","")))))))))))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 s="126">
        <f t="shared" si="2"/>
        <v>0</v>
      </c>
      <c r="S7" s="128" t="str">
        <f t="shared" si="3"/>
        <v/>
      </c>
      <c r="T7" s="126" t="str">
        <f t="shared" si="4"/>
        <v>BLANK</v>
      </c>
      <c r="U7" s="126" t="str" cm="1">
        <f t="array" aca="1" ref="U7" ca="1">IF(AND(E7="Payment exemption explanation",ISBLANK(F7)=FALSE,F$77="Confirmed"),"FORMAT",IF(AND(E7="Historical Default and Loss Performance Data location",F$3="Public",ISBLANK(F7)=TRUE),"FORMAT",IF(AND(E6="Subject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26" t="b" cm="1">
        <f t="array" aca="1" ref="V7" ca="1">IF(OR(LEN(F7)&gt;P7+1),FALSE,IF(LEFT(G7,5)="{TEXT",TRUE,IF(AND(ISBLANK(F7)=FALSE,G7="{DATE_TEXT-YYYY-MM-DD}",LEN(F7)&lt;&gt;10),FALSE,IF(AND(ISBLANK(F7)=FALSE,ISNUMBER(SUMPRODUCT(SEARCH(MID(F7,ROW(INDIRECT("1:"&amp;LEN(TRIM(F7)))),1)," "&amp;W7&amp;CHAR(10)&amp;"""")))=FALSE),FALSE,TRUE))))</f>
        <v>1</v>
      </c>
      <c r="W7" s="127" t="str">
        <f>IF(G7="{Applicable/N/A}","N/Aplicable",IF(E7="Designated Entity LEI","ABCDEFGHIJKLMNOPQRSTUVWXYZ0123456789",IF(OR(G7="{ISIN}",G7="{LEI}"),";ABCDEFGHIJKLMNOPQRSTUVWXYZ0123456789",IF(G7="{Master Trust/Other}","Master TuOhe",IF(E7="Securitisation type","Privateublc",IF(LEFT(G7,4)="{CA_",Val!B$21,IF(G7="{COUNTRY_EU_LIST}"," ;abcdefghijklmnopqrstuvwxyzABCDEFGHIJKLMNOPQRSTUVWXYZ0123456789",IF(OR(G7="{NOTIFICATION ID}",G7="{SECURITISATION ID}"),Val!B$15,IF(G7="{COUNTRY_EU}"," ;abcdefghijklmnopqrstuvwxyzABCDEFGHIJKLMNOPQRSTUVWXYZ",IF(G7="{Confirmed/Unconfirmed}","ConfirmedUnc",IF(G7="{Confirmed/Unconfirmed/N/A}","Confirmed/UncNA",IF(LEFT(G7,4)="{DAT","0123456789-",IF(LEFT(G7,4)="{Y/N","YN",IF(OR(LEFT(G7,4)="{N/A",LEFT(G7,4)="{LIS",LEFT(G7,4)="{No ",LEFT(G7,4)="{SEC",LEFT(G7,4)="{Mas"),Val!B$20,IF(LEFT(G7,4)="{TEX",Val!B$21,IF(LEFT(G7,4)="{ALP",Val!B$20,IF(LEFT(G7,4)="{COU",Val!B$20)))))))))))))))))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 s="132"/>
      <c r="Y7" s="132"/>
      <c r="Z7" s="132"/>
      <c r="AA7" s="132"/>
      <c r="AB7" s="123" t="s">
        <v>709</v>
      </c>
      <c r="AC7" s="123" t="s">
        <v>755</v>
      </c>
      <c r="AD7" s="132"/>
      <c r="AE7" s="132"/>
      <c r="AF7" s="132"/>
      <c r="AG7" s="129" t="s">
        <v>1418</v>
      </c>
      <c r="AH7" s="132"/>
      <c r="AI7" s="134"/>
      <c r="AJ7" s="132"/>
      <c r="AK7" s="75"/>
    </row>
    <row r="8" spans="1:37" s="2" customFormat="1" ht="150" x14ac:dyDescent="0.25">
      <c r="A8" s="15" t="s">
        <v>1155</v>
      </c>
      <c r="B8" s="16" t="s">
        <v>70</v>
      </c>
      <c r="C8" s="33" t="s">
        <v>71</v>
      </c>
      <c r="D8" s="34" t="s">
        <v>62</v>
      </c>
      <c r="E8" s="23" t="s">
        <v>72</v>
      </c>
      <c r="F8" s="23" t="s">
        <v>1486</v>
      </c>
      <c r="G8" s="108" t="s">
        <v>34</v>
      </c>
      <c r="H8" s="43" t="s">
        <v>73</v>
      </c>
      <c r="I8" s="93" t="s">
        <v>1394</v>
      </c>
      <c r="J8" s="89" t="s">
        <v>74</v>
      </c>
      <c r="K8" s="44" t="s">
        <v>75</v>
      </c>
      <c r="L8" s="44" t="s">
        <v>49</v>
      </c>
      <c r="M8" s="44" t="s">
        <v>50</v>
      </c>
      <c r="N8" s="78" t="s">
        <v>76</v>
      </c>
      <c r="O8" s="126">
        <f t="shared" ca="1" si="0"/>
        <v>1</v>
      </c>
      <c r="P8" s="126">
        <v>10000</v>
      </c>
      <c r="Q8" s="127" t="str">
        <f ca="1">IF(AND(E8="Last notification date",MONTH(TODAY())&gt;9,DAY(TODAY())&gt;9),YEAR(TODAY())&amp;"-"&amp;MONTH(TODAY())&amp;"-"&amp;DAY(TODAY()),IF(AND(E8="Last notification date",MONTH(TODAY())&lt;9,DAY(TODAY())&lt;10),YEAR(TODAY())&amp;"-0"&amp;MONTH(TODAY())&amp;"-0"&amp;DAY(TODAY()),IF(AND(E8="Last notification date",MONTH(TODAY())&gt;9,DAY(TODAY())&lt;10),YEAR(TODAY())&amp;"-"&amp;MONTH(TODAY())&amp;"-0"&amp;DAY(TODAY()),IF(AND(E8="Last notification date",MONTH(TODAY())&lt;10,DAY(TODAY())&gt;9),YEAR(TODAY())&amp;"-0"&amp;MONTH(TODAY())&amp;"-"&amp;DAY(TODAY()),IF(LEFT(G8,4)="{SEC","SEC ID",IF(LEFT(G8,4)="{DAT","DATE",IF(LEFT(G8,4)="{TEX",Val!B$21,IF(LEFT(G8,4)="{ALP",Val!B$20,IF(LEFT(G8,4)="{COU",Val!B$20,IF(OR(LEFT(G8,4)="{ISI",LEFT(G8,4)="{LEI"),Val!B$17,IF(OR(LEFT(G8,4)="{CA_",LEFT(G8,4)="{Mas",LEFT(G8,4)="{Y/N",LEFT(G8,4)="{No ",LEFT(G8,4)="{N/A",LEFT(G8,4)="{Con",LEFT(G8,4)="{LIS"),"LIST","")))))))))))</f>
        <v>;ABCDEFGHIJKLMNOPQRSTUVWXYZ0123456789</v>
      </c>
      <c r="R8" s="126">
        <f t="shared" si="2"/>
        <v>20</v>
      </c>
      <c r="S8" s="128" t="str">
        <f t="shared" si="3"/>
        <v/>
      </c>
      <c r="T8" s="126" t="str">
        <f t="shared" si="4"/>
        <v>UNK</v>
      </c>
      <c r="U8" s="126" t="str" cm="1">
        <f t="array" aca="1" ref="U8" ca="1">IF(AND(E8="Payment exemption explanation",ISBLANK(F8)=FALSE,F$77="Confirmed"),"FORMAT",IF(AND(E8="Historical Default and Loss Performance Data location",F$3="Public",ISBLANK(F8)=TRUE),"FORMAT",IF(AND(E7="Subject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UNK</v>
      </c>
      <c r="V8" s="126" t="b" cm="1">
        <f t="array" aca="1" ref="V8" ca="1">IF(OR(LEN(F8)&gt;P8+1),FALSE,IF(LEFT(G8,5)="{TEXT",TRUE,IF(AND(ISBLANK(F8)=FALSE,G8="{DATE_TEXT-YYYY-MM-DD}",LEN(F8)&lt;&gt;10),FALSE,IF(AND(ISBLANK(F8)=FALSE,ISNUMBER(SUMPRODUCT(SEARCH(MID(F8,ROW(INDIRECT("1:"&amp;LEN(TRIM(F8)))),1)," "&amp;W8&amp;CHAR(10)&amp;"""")))=FALSE),FALSE,TRUE))))</f>
        <v>1</v>
      </c>
      <c r="W8" s="127" t="str">
        <f>IF(G8="{Applicable/N/A}","N/Aplicable",IF(E8="Designated Entity LEI","ABCDEFGHIJKLMNOPQRSTUVWXYZ0123456789",IF(OR(G8="{ISIN}",G8="{LEI}"),";ABCDEFGHIJKLMNOPQRSTUVWXYZ0123456789",IF(G8="{Master Trust/Other}","Master TuOhe",IF(E8="Securitisation type","Privateublc",IF(LEFT(G8,4)="{CA_",Val!B$21,IF(G8="{COUNTRY_EU_LIST}"," ;abcdefghijklmnopqrstuvwxyzABCDEFGHIJKLMNOPQRSTUVWXYZ0123456789",IF(OR(G8="{NOTIFICATION ID}",G8="{SECURITISATION ID}"),Val!B$15,IF(G8="{COUNTRY_EU}"," ;abcdefghijklmnopqrstuvwxyzABCDEFGHIJKLMNOPQRSTUVWXYZ",IF(G8="{Confirmed/Unconfirmed}","ConfirmedUnc",IF(G8="{Confirmed/Unconfirmed/N/A}","Confirmed/UncNA",IF(LEFT(G8,4)="{DAT","0123456789-",IF(LEFT(G8,4)="{Y/N","YN",IF(OR(LEFT(G8,4)="{N/A",LEFT(G8,4)="{LIS",LEFT(G8,4)="{No ",LEFT(G8,4)="{SEC",LEFT(G8,4)="{Mas"),Val!B$20,IF(LEFT(G8,4)="{TEX",Val!B$21,IF(LEFT(G8,4)="{ALP",Val!B$20,IF(LEFT(G8,4)="{COU",Val!B$20)))))))))))))))))</f>
        <v>;ABCDEFGHIJKLMNOPQRSTUVWXYZ0123456789</v>
      </c>
      <c r="X8" s="132"/>
      <c r="Y8" s="132"/>
      <c r="Z8" s="132"/>
      <c r="AA8" s="132"/>
      <c r="AB8" s="123" t="s">
        <v>712</v>
      </c>
      <c r="AC8" s="123" t="s">
        <v>758</v>
      </c>
      <c r="AD8" s="132"/>
      <c r="AE8" s="132"/>
      <c r="AF8" s="132"/>
      <c r="AG8" s="129" t="s">
        <v>694</v>
      </c>
      <c r="AH8" s="132"/>
      <c r="AI8" s="117"/>
      <c r="AJ8" s="132"/>
      <c r="AK8" s="75"/>
    </row>
    <row r="9" spans="1:37" s="2" customFormat="1" ht="165" x14ac:dyDescent="0.25">
      <c r="A9" s="15" t="s">
        <v>1156</v>
      </c>
      <c r="B9" s="16" t="s">
        <v>77</v>
      </c>
      <c r="C9" s="17" t="s">
        <v>78</v>
      </c>
      <c r="D9" s="18" t="s">
        <v>62</v>
      </c>
      <c r="E9" s="23" t="s">
        <v>79</v>
      </c>
      <c r="F9" s="23" t="s">
        <v>704</v>
      </c>
      <c r="G9" s="108" t="s">
        <v>1106</v>
      </c>
      <c r="H9" s="43" t="s">
        <v>80</v>
      </c>
      <c r="I9" s="88" t="s">
        <v>1391</v>
      </c>
      <c r="J9" s="89" t="s">
        <v>81</v>
      </c>
      <c r="K9" s="44" t="s">
        <v>82</v>
      </c>
      <c r="L9" s="44" t="s">
        <v>83</v>
      </c>
      <c r="M9" s="44" t="s">
        <v>50</v>
      </c>
      <c r="N9" s="78" t="s">
        <v>49</v>
      </c>
      <c r="O9" s="126">
        <f t="shared" ca="1" si="0"/>
        <v>1</v>
      </c>
      <c r="P9" s="126">
        <v>50</v>
      </c>
      <c r="Q9" s="127" t="str">
        <f ca="1">IF(AND(E9="Last notification date",MONTH(TODAY())&gt;9,DAY(TODAY())&gt;9),YEAR(TODAY())&amp;"-"&amp;MONTH(TODAY())&amp;"-"&amp;DAY(TODAY()),IF(AND(E9="Last notification date",MONTH(TODAY())&lt;9,DAY(TODAY())&lt;10),YEAR(TODAY())&amp;"-0"&amp;MONTH(TODAY())&amp;"-0"&amp;DAY(TODAY()),IF(AND(E9="Last notification date",MONTH(TODAY())&gt;9,DAY(TODAY())&lt;10),YEAR(TODAY())&amp;"-"&amp;MONTH(TODAY())&amp;"-0"&amp;DAY(TODAY()),IF(AND(E9="Last notification date",MONTH(TODAY())&lt;10,DAY(TODAY())&gt;9),YEAR(TODAY())&amp;"-0"&amp;MONTH(TODAY())&amp;"-"&amp;DAY(TODAY()),IF(LEFT(G9,4)="{SEC","SEC ID",IF(LEFT(G9,4)="{DAT","DATE",IF(LEFT(G9,4)="{TEX",Val!B$21,IF(LEFT(G9,4)="{ALP",Val!B$20,IF(LEFT(G9,4)="{COU",Val!B$20,IF(OR(LEFT(G9,4)="{ISI",LEFT(G9,4)="{LEI"),Val!B$17,IF(OR(LEFT(G9,4)="{CA_",LEFT(G9,4)="{Mas",LEFT(G9,4)="{Y/N",LEFT(G9,4)="{No ",LEFT(G9,4)="{N/A",LEFT(G9,4)="{Con",LEFT(G9,4)="{LIS"),"LIST","")))))))))))</f>
        <v xml:space="preserve"> !"#$%&amp;'()*+,-./0123456789:;&lt;=&gt;?@ABCDEFGHIJKLMNOPQRSTUVWXYZ[\]^_`abcdefghijklmnopqrstuvwxyz{|}</v>
      </c>
      <c r="R9" s="126">
        <f t="shared" si="2"/>
        <v>6</v>
      </c>
      <c r="S9" s="128" t="str">
        <f t="shared" si="3"/>
        <v/>
      </c>
      <c r="T9" s="126" t="str">
        <f t="shared" si="4"/>
        <v>UNK</v>
      </c>
      <c r="U9" s="126" t="str" cm="1">
        <f t="array" aca="1" ref="U9" ca="1">IF(AND(E9="Payment exemption explanation",ISBLANK(F9)=FALSE,F$77="Confirmed"),"FORMAT",IF(AND(E9="Historical Default and Loss Performance Data location",F$3="Public",ISBLANK(F9)=TRUE),"FORMAT",IF(AND(E8="Subject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26" t="b" cm="1">
        <f t="array" aca="1" ref="V9" ca="1">IF(OR(LEN(F9)&gt;P9+1),FALSE,IF(LEFT(G9,5)="{TEXT",TRUE,IF(AND(ISBLANK(F9)=FALSE,G9="{DATE_TEXT-YYYY-MM-DD}",LEN(F9)&lt;&gt;10),FALSE,IF(AND(ISBLANK(F9)=FALSE,ISNUMBER(SUMPRODUCT(SEARCH(MID(F9,ROW(INDIRECT("1:"&amp;LEN(TRIM(F9)))),1)," "&amp;W9&amp;CHAR(10)&amp;"""")))=FALSE),FALSE,TRUE))))</f>
        <v>1</v>
      </c>
      <c r="W9" s="127" t="str">
        <f>IF(G9="{Applicable/N/A}","N/Aplicable",IF(E9="Designated Entity LEI","ABCDEFGHIJKLMNOPQRSTUVWXYZ0123456789",IF(OR(G9="{ISIN}",G9="{LEI}"),";ABCDEFGHIJKLMNOPQRSTUVWXYZ0123456789",IF(G9="{Master Trust/Other}","Master TuOhe",IF(E9="Securitisation type","Privateublc",IF(LEFT(G9,4)="{CA_",Val!B$21,IF(G9="{COUNTRY_EU_LIST}"," ;abcdefghijklmnopqrstuvwxyzABCDEFGHIJKLMNOPQRSTUVWXYZ0123456789",IF(OR(G9="{NOTIFICATION ID}",G9="{SECURITISATION ID}"),Val!B$15,IF(G9="{COUNTRY_EU}"," ;abcdefghijklmnopqrstuvwxyzABCDEFGHIJKLMNOPQRSTUVWXYZ",IF(G9="{Confirmed/Unconfirmed}","ConfirmedUnc",IF(G9="{Confirmed/Unconfirmed/N/A}","Confirmed/UncNA",IF(LEFT(G9,4)="{DAT","0123456789-",IF(LEFT(G9,4)="{Y/N","YN",IF(OR(LEFT(G9,4)="{N/A",LEFT(G9,4)="{LIS",LEFT(G9,4)="{No ",LEFT(G9,4)="{SEC",LEFT(G9,4)="{Mas"),Val!B$20,IF(LEFT(G9,4)="{TEX",Val!B$21,IF(LEFT(G9,4)="{ALP",Val!B$20,IF(LEFT(G9,4)="{COU",Val!B$20)))))))))))))))))</f>
        <v xml:space="preserve"> ;abcdefghijklmnopqrstuvwxyzABCDEFGHIJKLMNOPQRSTUVWXYZ</v>
      </c>
      <c r="X9" s="132"/>
      <c r="Y9" s="132"/>
      <c r="Z9" s="132"/>
      <c r="AA9" s="132"/>
      <c r="AB9" s="123" t="s">
        <v>716</v>
      </c>
      <c r="AC9" s="123" t="s">
        <v>1114</v>
      </c>
      <c r="AD9" s="132"/>
      <c r="AE9" s="132"/>
      <c r="AF9" s="132"/>
      <c r="AG9" s="129" t="s">
        <v>697</v>
      </c>
      <c r="AH9" s="132"/>
      <c r="AI9" s="117"/>
      <c r="AJ9" s="132"/>
      <c r="AK9" s="75"/>
    </row>
    <row r="10" spans="1:37" s="2" customFormat="1" ht="210" x14ac:dyDescent="0.25">
      <c r="A10" s="15" t="s">
        <v>1157</v>
      </c>
      <c r="B10" s="16" t="s">
        <v>77</v>
      </c>
      <c r="C10" s="17" t="s">
        <v>78</v>
      </c>
      <c r="D10" s="18" t="s">
        <v>62</v>
      </c>
      <c r="E10" s="23" t="s">
        <v>1053</v>
      </c>
      <c r="F10" s="62"/>
      <c r="G10" s="108" t="s">
        <v>1107</v>
      </c>
      <c r="H10" s="43" t="s">
        <v>84</v>
      </c>
      <c r="I10" s="88" t="s">
        <v>1433</v>
      </c>
      <c r="J10" s="89" t="s">
        <v>81</v>
      </c>
      <c r="K10" s="44" t="s">
        <v>82</v>
      </c>
      <c r="L10" s="44" t="s">
        <v>83</v>
      </c>
      <c r="M10" s="44" t="s">
        <v>50</v>
      </c>
      <c r="N10" s="78" t="s">
        <v>49</v>
      </c>
      <c r="O10" s="126">
        <f t="shared" ca="1" si="0"/>
        <v>1</v>
      </c>
      <c r="P10" s="126">
        <v>10000</v>
      </c>
      <c r="Q10" s="127" t="str">
        <f ca="1">IF(AND(E10="Last notification date",MONTH(TODAY())&gt;9,DAY(TODAY())&gt;9),YEAR(TODAY())&amp;"-"&amp;MONTH(TODAY())&amp;"-"&amp;DAY(TODAY()),IF(AND(E10="Last notification date",MONTH(TODAY())&lt;9,DAY(TODAY())&lt;10),YEAR(TODAY())&amp;"-0"&amp;MONTH(TODAY())&amp;"-0"&amp;DAY(TODAY()),IF(AND(E10="Last notification date",MONTH(TODAY())&gt;9,DAY(TODAY())&lt;10),YEAR(TODAY())&amp;"-"&amp;MONTH(TODAY())&amp;"-0"&amp;DAY(TODAY()),IF(AND(E10="Last notification date",MONTH(TODAY())&lt;10,DAY(TODAY())&gt;9),YEAR(TODAY())&amp;"-0"&amp;MONTH(TODAY())&amp;"-"&amp;DAY(TODAY()),IF(LEFT(G10,4)="{SEC","SEC ID",IF(LEFT(G10,4)="{DAT","DATE",IF(LEFT(G10,4)="{TEX",Val!B$21,IF(LEFT(G10,4)="{ALP",Val!B$20,IF(LEFT(G10,4)="{COU",Val!B$20,IF(OR(LEFT(G10,4)="{ISI",LEFT(G10,4)="{LEI"),Val!B$17,IF(OR(LEFT(G10,4)="{CA_",LEFT(G10,4)="{Mas",LEFT(G10,4)="{Y/N",LEFT(G10,4)="{No ",LEFT(G10,4)="{N/A",LEFT(G10,4)="{Con",LEFT(G10,4)="{LIS"),"LIST","")))))))))))</f>
        <v xml:space="preserve"> !"#$%&amp;'()*+,-./0123456789:;&lt;=&gt;?@ABCDEFGHIJKLMNOPQRSTUVWXYZ[\]^_`abcdefghijklmnopqrstuvwxyz{|}</v>
      </c>
      <c r="R10" s="126">
        <f t="shared" si="2"/>
        <v>0</v>
      </c>
      <c r="S10" s="128" t="str">
        <f t="shared" si="3"/>
        <v/>
      </c>
      <c r="T10" s="126" t="str">
        <f t="shared" si="4"/>
        <v>BLANK</v>
      </c>
      <c r="U10" s="126" t="str" cm="1">
        <f t="array" aca="1" ref="U10" ca="1">IF(AND(E10="Payment exemption explanation",ISBLANK(F10)=FALSE,F$77="Confirmed"),"FORMAT",IF(AND(E10="Historical Default and Loss Performance Data location",F$3="Public",ISBLANK(F10)=TRUE),"FORMAT",IF(AND(E9="Subject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26" t="b" cm="1">
        <f t="array" aca="1" ref="V10" ca="1">IF(OR(LEN(F10)&gt;P10+1),FALSE,IF(LEFT(G10,5)="{TEXT",TRUE,IF(AND(ISBLANK(F10)=FALSE,G10="{DATE_TEXT-YYYY-MM-DD}",LEN(F10)&lt;&gt;10),FALSE,IF(AND(ISBLANK(F10)=FALSE,ISNUMBER(SUMPRODUCT(SEARCH(MID(F10,ROW(INDIRECT("1:"&amp;LEN(TRIM(F10)))),1)," "&amp;W10&amp;CHAR(10)&amp;"""")))=FALSE),FALSE,TRUE))))</f>
        <v>1</v>
      </c>
      <c r="W10" s="127" t="str">
        <f>IF(G10="{Applicable/N/A}","N/Aplicable",IF(E10="Designated Entity LEI","ABCDEFGHIJKLMNOPQRSTUVWXYZ0123456789",IF(OR(G10="{ISIN}",G10="{LEI}"),";ABCDEFGHIJKLMNOPQRSTUVWXYZ0123456789",IF(G10="{Master Trust/Other}","Master TuOhe",IF(E10="Securitisation type","Privateublc",IF(LEFT(G10,4)="{CA_",Val!B$21,IF(G10="{COUNTRY_EU_LIST}"," ;abcdefghijklmnopqrstuvwxyzABCDEFGHIJKLMNOPQRSTUVWXYZ0123456789",IF(OR(G10="{NOTIFICATION ID}",G10="{SECURITISATION ID}"),Val!B$15,IF(G10="{COUNTRY_EU}"," ;abcdefghijklmnopqrstuvwxyzABCDEFGHIJKLMNOPQRSTUVWXYZ",IF(G10="{Confirmed/Unconfirmed}","ConfirmedUnc",IF(G10="{Confirmed/Unconfirmed/N/A}","Confirmed/UncNA",IF(LEFT(G10,4)="{DAT","0123456789-",IF(LEFT(G10,4)="{Y/N","YN",IF(OR(LEFT(G10,4)="{N/A",LEFT(G10,4)="{LIS",LEFT(G10,4)="{No ",LEFT(G10,4)="{SEC",LEFT(G10,4)="{Mas"),Val!B$20,IF(LEFT(G10,4)="{TEX",Val!B$21,IF(LEFT(G10,4)="{ALP",Val!B$20,IF(LEFT(G10,4)="{COU",Val!B$20)))))))))))))))))</f>
        <v xml:space="preserve"> ;abcdefghijklmnopqrstuvwxyzABCDEFGHIJKLMNOPQRSTUVWXYZ0123456789</v>
      </c>
      <c r="X10" s="132"/>
      <c r="Y10" s="132"/>
      <c r="Z10" s="132"/>
      <c r="AA10" s="132"/>
      <c r="AB10" s="134"/>
      <c r="AC10" s="123" t="s">
        <v>1070</v>
      </c>
      <c r="AD10" s="132"/>
      <c r="AE10" s="132"/>
      <c r="AF10" s="132"/>
      <c r="AG10" s="129" t="s">
        <v>699</v>
      </c>
      <c r="AH10" s="132"/>
      <c r="AI10" s="117"/>
      <c r="AJ10" s="132"/>
      <c r="AK10" s="75"/>
    </row>
    <row r="11" spans="1:37" s="2" customFormat="1" ht="150" x14ac:dyDescent="0.25">
      <c r="A11" s="15" t="s">
        <v>1158</v>
      </c>
      <c r="B11" s="16" t="s">
        <v>85</v>
      </c>
      <c r="C11" s="17" t="s">
        <v>71</v>
      </c>
      <c r="D11" s="18" t="s">
        <v>62</v>
      </c>
      <c r="E11" s="23" t="s">
        <v>86</v>
      </c>
      <c r="F11" s="62"/>
      <c r="G11" s="108" t="s">
        <v>34</v>
      </c>
      <c r="H11" s="43" t="s">
        <v>87</v>
      </c>
      <c r="I11" s="93" t="s">
        <v>1393</v>
      </c>
      <c r="J11" s="89" t="s">
        <v>74</v>
      </c>
      <c r="K11" s="44" t="s">
        <v>75</v>
      </c>
      <c r="L11" s="44" t="s">
        <v>49</v>
      </c>
      <c r="M11" s="44" t="s">
        <v>50</v>
      </c>
      <c r="N11" s="78" t="s">
        <v>76</v>
      </c>
      <c r="O11" s="126">
        <f t="shared" ca="1" si="0"/>
        <v>1</v>
      </c>
      <c r="P11" s="126">
        <v>10000</v>
      </c>
      <c r="Q11" s="127" t="str">
        <f ca="1">IF(AND(E11="Last notification date",MONTH(TODAY())&gt;9,DAY(TODAY())&gt;9),YEAR(TODAY())&amp;"-"&amp;MONTH(TODAY())&amp;"-"&amp;DAY(TODAY()),IF(AND(E11="Last notification date",MONTH(TODAY())&lt;9,DAY(TODAY())&lt;10),YEAR(TODAY())&amp;"-0"&amp;MONTH(TODAY())&amp;"-0"&amp;DAY(TODAY()),IF(AND(E11="Last notification date",MONTH(TODAY())&gt;9,DAY(TODAY())&lt;10),YEAR(TODAY())&amp;"-"&amp;MONTH(TODAY())&amp;"-0"&amp;DAY(TODAY()),IF(AND(E11="Last notification date",MONTH(TODAY())&lt;10,DAY(TODAY())&gt;9),YEAR(TODAY())&amp;"-0"&amp;MONTH(TODAY())&amp;"-"&amp;DAY(TODAY()),IF(LEFT(G11,4)="{SEC","SEC ID",IF(LEFT(G11,4)="{DAT","DATE",IF(LEFT(G11,4)="{TEX",Val!B$21,IF(LEFT(G11,4)="{ALP",Val!B$20,IF(LEFT(G11,4)="{COU",Val!B$20,IF(OR(LEFT(G11,4)="{ISI",LEFT(G11,4)="{LEI"),Val!B$17,IF(OR(LEFT(G11,4)="{CA_",LEFT(G11,4)="{Mas",LEFT(G11,4)="{Y/N",LEFT(G11,4)="{No ",LEFT(G11,4)="{N/A",LEFT(G11,4)="{Con",LEFT(G11,4)="{LIS"),"LIST","")))))))))))</f>
        <v>;ABCDEFGHIJKLMNOPQRSTUVWXYZ0123456789</v>
      </c>
      <c r="R11" s="126">
        <f t="shared" si="2"/>
        <v>0</v>
      </c>
      <c r="S11" s="128" t="str">
        <f t="shared" si="3"/>
        <v/>
      </c>
      <c r="T11" s="126" t="str">
        <f t="shared" si="4"/>
        <v>BLANK</v>
      </c>
      <c r="U11" s="126" t="str" cm="1">
        <f t="array" aca="1" ref="U11" ca="1">IF(AND(E11="Payment exemption explanation",ISBLANK(F11)=FALSE,F$77="Confirmed"),"FORMAT",IF(AND(E11="Historical Default and Loss Performance Data location",F$3="Public",ISBLANK(F11)=TRUE),"FORMAT",IF(AND(E10="Subject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UNK</v>
      </c>
      <c r="V11" s="126" t="b" cm="1">
        <f t="array" aca="1" ref="V11" ca="1">IF(OR(LEN(F11)&gt;P11+1),FALSE,IF(LEFT(G11,5)="{TEXT",TRUE,IF(AND(ISBLANK(F11)=FALSE,G11="{DATE_TEXT-YYYY-MM-DD}",LEN(F11)&lt;&gt;10),FALSE,IF(AND(ISBLANK(F11)=FALSE,ISNUMBER(SUMPRODUCT(SEARCH(MID(F11,ROW(INDIRECT("1:"&amp;LEN(TRIM(F11)))),1)," "&amp;W11&amp;CHAR(10)&amp;"""")))=FALSE),FALSE,TRUE))))</f>
        <v>1</v>
      </c>
      <c r="W11" s="127" t="str">
        <f>IF(G11="{Applicable/N/A}","N/Aplicable",IF(E11="Designated Entity LEI","ABCDEFGHIJKLMNOPQRSTUVWXYZ0123456789",IF(OR(G11="{ISIN}",G11="{LEI}"),";ABCDEFGHIJKLMNOPQRSTUVWXYZ0123456789",IF(G11="{Master Trust/Other}","Master TuOhe",IF(E11="Securitisation type","Privateublc",IF(LEFT(G11,4)="{CA_",Val!B$21,IF(G11="{COUNTRY_EU_LIST}"," ;abcdefghijklmnopqrstuvwxyzABCDEFGHIJKLMNOPQRSTUVWXYZ0123456789",IF(OR(G11="{NOTIFICATION ID}",G11="{SECURITISATION ID}"),Val!B$15,IF(G11="{COUNTRY_EU}"," ;abcdefghijklmnopqrstuvwxyzABCDEFGHIJKLMNOPQRSTUVWXYZ",IF(G11="{Confirmed/Unconfirmed}","ConfirmedUnc",IF(G11="{Confirmed/Unconfirmed/N/A}","Confirmed/UncNA",IF(LEFT(G11,4)="{DAT","0123456789-",IF(LEFT(G11,4)="{Y/N","YN",IF(OR(LEFT(G11,4)="{N/A",LEFT(G11,4)="{LIS",LEFT(G11,4)="{No ",LEFT(G11,4)="{SEC",LEFT(G11,4)="{Mas"),Val!B$20,IF(LEFT(G11,4)="{TEX",Val!B$21,IF(LEFT(G11,4)="{ALP",Val!B$20,IF(LEFT(G11,4)="{COU",Val!B$20)))))))))))))))))</f>
        <v>;ABCDEFGHIJKLMNOPQRSTUVWXYZ0123456789</v>
      </c>
      <c r="X11" s="132"/>
      <c r="Y11" s="132"/>
      <c r="Z11" s="132"/>
      <c r="AA11" s="132"/>
      <c r="AB11" s="134"/>
      <c r="AC11" s="123" t="s">
        <v>1115</v>
      </c>
      <c r="AD11" s="132"/>
      <c r="AE11" s="132"/>
      <c r="AF11" s="132"/>
      <c r="AG11" s="129" t="s">
        <v>118</v>
      </c>
      <c r="AH11" s="132"/>
      <c r="AI11" s="117"/>
      <c r="AJ11" s="132"/>
      <c r="AK11" s="75"/>
    </row>
    <row r="12" spans="1:37" s="2" customFormat="1" ht="165" x14ac:dyDescent="0.25">
      <c r="A12" s="15" t="s">
        <v>1159</v>
      </c>
      <c r="B12" s="16" t="s">
        <v>88</v>
      </c>
      <c r="C12" s="17" t="s">
        <v>78</v>
      </c>
      <c r="D12" s="18" t="s">
        <v>62</v>
      </c>
      <c r="E12" s="23" t="s">
        <v>89</v>
      </c>
      <c r="F12" s="63"/>
      <c r="G12" s="108" t="s">
        <v>1106</v>
      </c>
      <c r="H12" s="43" t="s">
        <v>90</v>
      </c>
      <c r="I12" s="93" t="s">
        <v>1392</v>
      </c>
      <c r="J12" s="152" t="s">
        <v>81</v>
      </c>
      <c r="K12" s="140" t="s">
        <v>82</v>
      </c>
      <c r="L12" s="140" t="s">
        <v>83</v>
      </c>
      <c r="M12" s="140" t="s">
        <v>50</v>
      </c>
      <c r="N12" s="142" t="s">
        <v>49</v>
      </c>
      <c r="O12" s="126">
        <f t="shared" ca="1" si="0"/>
        <v>1</v>
      </c>
      <c r="P12" s="126">
        <v>50</v>
      </c>
      <c r="Q12" s="127" t="str">
        <f ca="1">IF(AND(E12="Last notification date",MONTH(TODAY())&gt;9,DAY(TODAY())&gt;9),YEAR(TODAY())&amp;"-"&amp;MONTH(TODAY())&amp;"-"&amp;DAY(TODAY()),IF(AND(E12="Last notification date",MONTH(TODAY())&lt;9,DAY(TODAY())&lt;10),YEAR(TODAY())&amp;"-0"&amp;MONTH(TODAY())&amp;"-0"&amp;DAY(TODAY()),IF(AND(E12="Last notification date",MONTH(TODAY())&gt;9,DAY(TODAY())&lt;10),YEAR(TODAY())&amp;"-"&amp;MONTH(TODAY())&amp;"-0"&amp;DAY(TODAY()),IF(AND(E12="Last notification date",MONTH(TODAY())&lt;10,DAY(TODAY())&gt;9),YEAR(TODAY())&amp;"-0"&amp;MONTH(TODAY())&amp;"-"&amp;DAY(TODAY()),IF(LEFT(G12,4)="{SEC","SEC ID",IF(LEFT(G12,4)="{DAT","DATE",IF(LEFT(G12,4)="{TEX",Val!B$21,IF(LEFT(G12,4)="{ALP",Val!B$20,IF(LEFT(G12,4)="{COU",Val!B$20,IF(OR(LEFT(G12,4)="{ISI",LEFT(G12,4)="{LEI"),Val!B$17,IF(OR(LEFT(G12,4)="{CA_",LEFT(G12,4)="{Mas",LEFT(G12,4)="{Y/N",LEFT(G12,4)="{No ",LEFT(G12,4)="{N/A",LEFT(G12,4)="{Con",LEFT(G12,4)="{LIS"),"LIST","")))))))))))</f>
        <v xml:space="preserve"> !"#$%&amp;'()*+,-./0123456789:;&lt;=&gt;?@ABCDEFGHIJKLMNOPQRSTUVWXYZ[\]^_`abcdefghijklmnopqrstuvwxyz{|}</v>
      </c>
      <c r="R12" s="126">
        <f t="shared" si="2"/>
        <v>0</v>
      </c>
      <c r="S12" s="128" t="str">
        <f t="shared" si="3"/>
        <v/>
      </c>
      <c r="T12" s="126" t="str">
        <f t="shared" si="4"/>
        <v>BLANK</v>
      </c>
      <c r="U12" s="126" t="str" cm="1">
        <f t="array" aca="1" ref="U12" ca="1">IF(AND(E12="Payment exemption explanation",ISBLANK(F12)=FALSE,F$77="Confirmed"),"FORMAT",IF(AND(E12="Historical Default and Loss Performance Data location",F$3="Public",ISBLANK(F12)=TRUE),"FORMAT",IF(AND(E11="Subject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26" t="b" cm="1">
        <f t="array" aca="1" ref="V12" ca="1">IF(OR(LEN(F12)&gt;P12+1),FALSE,IF(LEFT(G12,5)="{TEXT",TRUE,IF(AND(ISBLANK(F12)=FALSE,G12="{DATE_TEXT-YYYY-MM-DD}",LEN(F12)&lt;&gt;10),FALSE,IF(AND(ISBLANK(F12)=FALSE,ISNUMBER(SUMPRODUCT(SEARCH(MID(F12,ROW(INDIRECT("1:"&amp;LEN(TRIM(F12)))),1)," "&amp;W12&amp;CHAR(10)&amp;"""")))=FALSE),FALSE,TRUE))))</f>
        <v>1</v>
      </c>
      <c r="W12" s="127" t="str">
        <f>IF(G12="{Applicable/N/A}","N/Aplicable",IF(E12="Designated Entity LEI","ABCDEFGHIJKLMNOPQRSTUVWXYZ0123456789",IF(OR(G12="{ISIN}",G12="{LEI}"),";ABCDEFGHIJKLMNOPQRSTUVWXYZ0123456789",IF(G12="{Master Trust/Other}","Master TuOhe",IF(E12="Securitisation type","Privateublc",IF(LEFT(G12,4)="{CA_",Val!B$21,IF(G12="{COUNTRY_EU_LIST}"," ;abcdefghijklmnopqrstuvwxyzABCDEFGHIJKLMNOPQRSTUVWXYZ0123456789",IF(OR(G12="{NOTIFICATION ID}",G12="{SECURITISATION ID}"),Val!B$15,IF(G12="{COUNTRY_EU}"," ;abcdefghijklmnopqrstuvwxyzABCDEFGHIJKLMNOPQRSTUVWXYZ",IF(G12="{Confirmed/Unconfirmed}","ConfirmedUnc",IF(G12="{Confirmed/Unconfirmed/N/A}","Confirmed/UncNA",IF(LEFT(G12,4)="{DAT","0123456789-",IF(LEFT(G12,4)="{Y/N","YN",IF(OR(LEFT(G12,4)="{N/A",LEFT(G12,4)="{LIS",LEFT(G12,4)="{No ",LEFT(G12,4)="{SEC",LEFT(G12,4)="{Mas"),Val!B$20,IF(LEFT(G12,4)="{TEX",Val!B$21,IF(LEFT(G12,4)="{ALP",Val!B$20,IF(LEFT(G12,4)="{COU",Val!B$20)))))))))))))))))</f>
        <v xml:space="preserve"> ;abcdefghijklmnopqrstuvwxyzABCDEFGHIJKLMNOPQRSTUVWXYZ</v>
      </c>
      <c r="X12" s="132"/>
      <c r="Y12" s="132"/>
      <c r="Z12" s="132"/>
      <c r="AA12" s="132"/>
      <c r="AB12" s="134"/>
      <c r="AC12" s="123" t="s">
        <v>1085</v>
      </c>
      <c r="AD12" s="132"/>
      <c r="AE12" s="132"/>
      <c r="AF12" s="132"/>
      <c r="AG12" s="129" t="s">
        <v>702</v>
      </c>
      <c r="AH12" s="132"/>
      <c r="AI12" s="117"/>
      <c r="AJ12" s="132"/>
      <c r="AK12" s="75"/>
    </row>
    <row r="13" spans="1:37" s="2" customFormat="1" ht="210" x14ac:dyDescent="0.25">
      <c r="A13" s="15" t="s">
        <v>1160</v>
      </c>
      <c r="B13" s="16" t="s">
        <v>88</v>
      </c>
      <c r="C13" s="17" t="s">
        <v>78</v>
      </c>
      <c r="D13" s="18" t="s">
        <v>62</v>
      </c>
      <c r="E13" s="23" t="s">
        <v>1054</v>
      </c>
      <c r="F13" s="62"/>
      <c r="G13" s="108" t="s">
        <v>1107</v>
      </c>
      <c r="H13" s="43" t="s">
        <v>91</v>
      </c>
      <c r="I13" s="88" t="s">
        <v>1432</v>
      </c>
      <c r="J13" s="156"/>
      <c r="K13" s="147"/>
      <c r="L13" s="147"/>
      <c r="M13" s="147"/>
      <c r="N13" s="146"/>
      <c r="O13" s="126">
        <f t="shared" ca="1" si="0"/>
        <v>1</v>
      </c>
      <c r="P13" s="126">
        <v>10000</v>
      </c>
      <c r="Q13" s="127" t="str">
        <f ca="1">IF(AND(E13="Last notification date",MONTH(TODAY())&gt;9,DAY(TODAY())&gt;9),YEAR(TODAY())&amp;"-"&amp;MONTH(TODAY())&amp;"-"&amp;DAY(TODAY()),IF(AND(E13="Last notification date",MONTH(TODAY())&lt;9,DAY(TODAY())&lt;10),YEAR(TODAY())&amp;"-0"&amp;MONTH(TODAY())&amp;"-0"&amp;DAY(TODAY()),IF(AND(E13="Last notification date",MONTH(TODAY())&gt;9,DAY(TODAY())&lt;10),YEAR(TODAY())&amp;"-"&amp;MONTH(TODAY())&amp;"-0"&amp;DAY(TODAY()),IF(AND(E13="Last notification date",MONTH(TODAY())&lt;10,DAY(TODAY())&gt;9),YEAR(TODAY())&amp;"-0"&amp;MONTH(TODAY())&amp;"-"&amp;DAY(TODAY()),IF(LEFT(G13,4)="{SEC","SEC ID",IF(LEFT(G13,4)="{DAT","DATE",IF(LEFT(G13,4)="{TEX",Val!B$21,IF(LEFT(G13,4)="{ALP",Val!B$20,IF(LEFT(G13,4)="{COU",Val!B$20,IF(OR(LEFT(G13,4)="{ISI",LEFT(G13,4)="{LEI"),Val!B$17,IF(OR(LEFT(G13,4)="{CA_",LEFT(G13,4)="{Mas",LEFT(G13,4)="{Y/N",LEFT(G13,4)="{No ",LEFT(G13,4)="{N/A",LEFT(G13,4)="{Con",LEFT(G13,4)="{LIS"),"LIST","")))))))))))</f>
        <v xml:space="preserve"> !"#$%&amp;'()*+,-./0123456789:;&lt;=&gt;?@ABCDEFGHIJKLMNOPQRSTUVWXYZ[\]^_`abcdefghijklmnopqrstuvwxyz{|}</v>
      </c>
      <c r="R13" s="126">
        <f t="shared" si="2"/>
        <v>0</v>
      </c>
      <c r="S13" s="128" t="str">
        <f t="shared" si="3"/>
        <v/>
      </c>
      <c r="T13" s="126" t="str">
        <f t="shared" si="4"/>
        <v>BLANK</v>
      </c>
      <c r="U13" s="126" t="str" cm="1">
        <f t="array" aca="1" ref="U13" ca="1">IF(AND(E13="Payment exemption explanation",ISBLANK(F13)=FALSE,F$77="Confirmed"),"FORMAT",IF(AND(E13="Historical Default and Loss Performance Data location",F$3="Public",ISBLANK(F13)=TRUE),"FORMAT",IF(AND(E12="Subject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26" t="b" cm="1">
        <f t="array" aca="1" ref="V13" ca="1">IF(OR(LEN(F13)&gt;P13+1),FALSE,IF(LEFT(G13,5)="{TEXT",TRUE,IF(AND(ISBLANK(F13)=FALSE,G13="{DATE_TEXT-YYYY-MM-DD}",LEN(F13)&lt;&gt;10),FALSE,IF(AND(ISBLANK(F13)=FALSE,ISNUMBER(SUMPRODUCT(SEARCH(MID(F13,ROW(INDIRECT("1:"&amp;LEN(TRIM(F13)))),1)," "&amp;W13&amp;CHAR(10)&amp;"""")))=FALSE),FALSE,TRUE))))</f>
        <v>1</v>
      </c>
      <c r="W13" s="127" t="str">
        <f>IF(G13="{Applicable/N/A}","N/Aplicable",IF(E13="Designated Entity LEI","ABCDEFGHIJKLMNOPQRSTUVWXYZ0123456789",IF(OR(G13="{ISIN}",G13="{LEI}"),";ABCDEFGHIJKLMNOPQRSTUVWXYZ0123456789",IF(G13="{Master Trust/Other}","Master TuOhe",IF(E13="Securitisation type","Privateublc",IF(LEFT(G13,4)="{CA_",Val!B$21,IF(G13="{COUNTRY_EU_LIST}"," ;abcdefghijklmnopqrstuvwxyzABCDEFGHIJKLMNOPQRSTUVWXYZ0123456789",IF(OR(G13="{NOTIFICATION ID}",G13="{SECURITISATION ID}"),Val!B$15,IF(G13="{COUNTRY_EU}"," ;abcdefghijklmnopqrstuvwxyzABCDEFGHIJKLMNOPQRSTUVWXYZ",IF(G13="{Confirmed/Unconfirmed}","ConfirmedUnc",IF(G13="{Confirmed/Unconfirmed/N/A}","Confirmed/UncNA",IF(LEFT(G13,4)="{DAT","0123456789-",IF(LEFT(G13,4)="{Y/N","YN",IF(OR(LEFT(G13,4)="{N/A",LEFT(G13,4)="{LIS",LEFT(G13,4)="{No ",LEFT(G13,4)="{SEC",LEFT(G13,4)="{Mas"),Val!B$20,IF(LEFT(G13,4)="{TEX",Val!B$21,IF(LEFT(G13,4)="{ALP",Val!B$20,IF(LEFT(G13,4)="{COU",Val!B$20)))))))))))))))))</f>
        <v xml:space="preserve"> ;abcdefghijklmnopqrstuvwxyzABCDEFGHIJKLMNOPQRSTUVWXYZ0123456789</v>
      </c>
      <c r="X13" s="132"/>
      <c r="Y13" s="132"/>
      <c r="Z13" s="132"/>
      <c r="AA13" s="132"/>
      <c r="AB13" s="134"/>
      <c r="AC13" s="123" t="s">
        <v>1072</v>
      </c>
      <c r="AD13" s="132"/>
      <c r="AE13" s="132"/>
      <c r="AF13" s="132"/>
      <c r="AG13" s="129" t="s">
        <v>704</v>
      </c>
      <c r="AH13" s="132"/>
      <c r="AI13" s="117"/>
      <c r="AJ13" s="132"/>
      <c r="AK13" s="75"/>
    </row>
    <row r="14" spans="1:37" s="2" customFormat="1" ht="105" x14ac:dyDescent="0.25">
      <c r="A14" s="15" t="s">
        <v>1161</v>
      </c>
      <c r="B14" s="16" t="s">
        <v>92</v>
      </c>
      <c r="C14" s="24" t="s">
        <v>71</v>
      </c>
      <c r="D14" s="25" t="s">
        <v>46</v>
      </c>
      <c r="E14" s="26" t="s">
        <v>93</v>
      </c>
      <c r="F14" s="64" t="s">
        <v>1486</v>
      </c>
      <c r="G14" s="109" t="s">
        <v>34</v>
      </c>
      <c r="H14" s="43" t="s">
        <v>94</v>
      </c>
      <c r="I14" s="88" t="s">
        <v>1388</v>
      </c>
      <c r="J14" s="89" t="s">
        <v>74</v>
      </c>
      <c r="K14" s="44" t="s">
        <v>75</v>
      </c>
      <c r="L14" s="44" t="s">
        <v>49</v>
      </c>
      <c r="M14" s="44" t="s">
        <v>50</v>
      </c>
      <c r="N14" s="78" t="s">
        <v>76</v>
      </c>
      <c r="O14" s="126">
        <f t="shared" ca="1" si="0"/>
        <v>1</v>
      </c>
      <c r="P14" s="126">
        <v>10000</v>
      </c>
      <c r="Q14" s="127" t="str">
        <f ca="1">IF(AND(E14="Last notification date",MONTH(TODAY())&gt;9,DAY(TODAY())&gt;9),YEAR(TODAY())&amp;"-"&amp;MONTH(TODAY())&amp;"-"&amp;DAY(TODAY()),IF(AND(E14="Last notification date",MONTH(TODAY())&lt;9,DAY(TODAY())&lt;10),YEAR(TODAY())&amp;"-0"&amp;MONTH(TODAY())&amp;"-0"&amp;DAY(TODAY()),IF(AND(E14="Last notification date",MONTH(TODAY())&gt;9,DAY(TODAY())&lt;10),YEAR(TODAY())&amp;"-"&amp;MONTH(TODAY())&amp;"-0"&amp;DAY(TODAY()),IF(AND(E14="Last notification date",MONTH(TODAY())&lt;10,DAY(TODAY())&gt;9),YEAR(TODAY())&amp;"-0"&amp;MONTH(TODAY())&amp;"-"&amp;DAY(TODAY()),IF(LEFT(G14,4)="{SEC","SEC ID",IF(LEFT(G14,4)="{DAT","DATE",IF(LEFT(G14,4)="{TEX",Val!B$21,IF(LEFT(G14,4)="{ALP",Val!B$20,IF(LEFT(G14,4)="{COU",Val!B$20,IF(OR(LEFT(G14,4)="{ISI",LEFT(G14,4)="{LEI"),Val!B$17,IF(OR(LEFT(G14,4)="{CA_",LEFT(G14,4)="{Mas",LEFT(G14,4)="{Y/N",LEFT(G14,4)="{No ",LEFT(G14,4)="{N/A",LEFT(G14,4)="{Con",LEFT(G14,4)="{LIS"),"LIST","")))))))))))</f>
        <v>;ABCDEFGHIJKLMNOPQRSTUVWXYZ0123456789</v>
      </c>
      <c r="R14" s="126">
        <f t="shared" si="2"/>
        <v>20</v>
      </c>
      <c r="S14" s="128" t="str">
        <f t="shared" si="3"/>
        <v/>
      </c>
      <c r="T14" s="126" t="str">
        <f t="shared" si="4"/>
        <v>UNK</v>
      </c>
      <c r="U14" s="126" t="str" cm="1">
        <f t="array" aca="1" ref="U14" ca="1">IF(AND(E14="Payment exemption explanation",ISBLANK(F14)=FALSE,F$77="Confirmed"),"FORMAT",IF(AND(E14="Historical Default and Loss Performance Data location",F$3="Public",ISBLANK(F14)=TRUE),"FORMAT",IF(AND(E13="Subject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26" t="b" cm="1">
        <f t="array" aca="1" ref="V14" ca="1">IF(OR(LEN(F14)&gt;P14+1),FALSE,IF(LEFT(G14,5)="{TEXT",TRUE,IF(AND(ISBLANK(F14)=FALSE,G14="{DATE_TEXT-YYYY-MM-DD}",LEN(F14)&lt;&gt;10),FALSE,IF(AND(ISBLANK(F14)=FALSE,ISNUMBER(SUMPRODUCT(SEARCH(MID(F14,ROW(INDIRECT("1:"&amp;LEN(TRIM(F14)))),1)," "&amp;W14&amp;CHAR(10)&amp;"""")))=FALSE),FALSE,TRUE))))</f>
        <v>1</v>
      </c>
      <c r="W14" s="127" t="str">
        <f>IF(G14="{Applicable/N/A}","N/Aplicable",IF(E14="Designated Entity LEI","ABCDEFGHIJKLMNOPQRSTUVWXYZ0123456789",IF(OR(G14="{ISIN}",G14="{LEI}"),";ABCDEFGHIJKLMNOPQRSTUVWXYZ0123456789",IF(G14="{Master Trust/Other}","Master TuOhe",IF(E14="Securitisation type","Privateublc",IF(LEFT(G14,4)="{CA_",Val!B$21,IF(G14="{COUNTRY_EU_LIST}"," ;abcdefghijklmnopqrstuvwxyzABCDEFGHIJKLMNOPQRSTUVWXYZ0123456789",IF(OR(G14="{NOTIFICATION ID}",G14="{SECURITISATION ID}"),Val!B$15,IF(G14="{COUNTRY_EU}"," ;abcdefghijklmnopqrstuvwxyzABCDEFGHIJKLMNOPQRSTUVWXYZ",IF(G14="{Confirmed/Unconfirmed}","ConfirmedUnc",IF(G14="{Confirmed/Unconfirmed/N/A}","Confirmed/UncNA",IF(LEFT(G14,4)="{DAT","0123456789-",IF(LEFT(G14,4)="{Y/N","YN",IF(OR(LEFT(G14,4)="{N/A",LEFT(G14,4)="{LIS",LEFT(G14,4)="{No ",LEFT(G14,4)="{SEC",LEFT(G14,4)="{Mas"),Val!B$20,IF(LEFT(G14,4)="{TEX",Val!B$21,IF(LEFT(G14,4)="{ALP",Val!B$20,IF(LEFT(G14,4)="{COU",Val!B$20)))))))))))))))))</f>
        <v>;ABCDEFGHIJKLMNOPQRSTUVWXYZ0123456789</v>
      </c>
      <c r="X14" s="132"/>
      <c r="Y14" s="132"/>
      <c r="Z14" s="132"/>
      <c r="AA14" s="132"/>
      <c r="AB14" s="134"/>
      <c r="AC14" s="123" t="s">
        <v>1073</v>
      </c>
      <c r="AD14" s="132"/>
      <c r="AE14" s="132"/>
      <c r="AF14" s="132"/>
      <c r="AG14" s="129" t="s">
        <v>711</v>
      </c>
      <c r="AH14" s="132"/>
      <c r="AI14" s="117"/>
      <c r="AJ14" s="132"/>
      <c r="AK14" s="75"/>
    </row>
    <row r="15" spans="1:37" s="2" customFormat="1" ht="195" x14ac:dyDescent="0.25">
      <c r="A15" s="15" t="s">
        <v>1162</v>
      </c>
      <c r="B15" s="16" t="s">
        <v>95</v>
      </c>
      <c r="C15" s="24" t="s">
        <v>78</v>
      </c>
      <c r="D15" s="25" t="s">
        <v>46</v>
      </c>
      <c r="E15" s="26" t="s">
        <v>96</v>
      </c>
      <c r="F15" s="64" t="s">
        <v>704</v>
      </c>
      <c r="G15" s="109" t="s">
        <v>1108</v>
      </c>
      <c r="H15" s="43" t="s">
        <v>97</v>
      </c>
      <c r="I15" s="88" t="s">
        <v>1355</v>
      </c>
      <c r="J15" s="152" t="s">
        <v>81</v>
      </c>
      <c r="K15" s="140" t="s">
        <v>82</v>
      </c>
      <c r="L15" s="140" t="s">
        <v>83</v>
      </c>
      <c r="M15" s="140" t="s">
        <v>50</v>
      </c>
      <c r="N15" s="142" t="s">
        <v>49</v>
      </c>
      <c r="O15" s="126">
        <f t="shared" ca="1" si="0"/>
        <v>1</v>
      </c>
      <c r="P15" s="126">
        <v>50</v>
      </c>
      <c r="Q15" s="127" t="str">
        <f ca="1">IF(AND(E15="Last notification date",MONTH(TODAY())&gt;9,DAY(TODAY())&gt;9),YEAR(TODAY())&amp;"-"&amp;MONTH(TODAY())&amp;"-"&amp;DAY(TODAY()),IF(AND(E15="Last notification date",MONTH(TODAY())&lt;9,DAY(TODAY())&lt;10),YEAR(TODAY())&amp;"-0"&amp;MONTH(TODAY())&amp;"-0"&amp;DAY(TODAY()),IF(AND(E15="Last notification date",MONTH(TODAY())&gt;9,DAY(TODAY())&lt;10),YEAR(TODAY())&amp;"-"&amp;MONTH(TODAY())&amp;"-0"&amp;DAY(TODAY()),IF(AND(E15="Last notification date",MONTH(TODAY())&lt;10,DAY(TODAY())&gt;9),YEAR(TODAY())&amp;"-0"&amp;MONTH(TODAY())&amp;"-"&amp;DAY(TODAY()),IF(LEFT(G15,4)="{SEC","SEC ID",IF(LEFT(G15,4)="{DAT","DATE",IF(LEFT(G15,4)="{TEX",Val!B$21,IF(LEFT(G15,4)="{ALP",Val!B$20,IF(LEFT(G15,4)="{COU",Val!B$20,IF(OR(LEFT(G15,4)="{ISI",LEFT(G15,4)="{LEI"),Val!B$17,IF(OR(LEFT(G15,4)="{CA_",LEFT(G15,4)="{Mas",LEFT(G15,4)="{Y/N",LEFT(G15,4)="{No ",LEFT(G15,4)="{N/A",LEFT(G15,4)="{Con",LEFT(G15,4)="{LIS"),"LIST","")))))))))))</f>
        <v xml:space="preserve"> !"#$%&amp;'()*+,-./0123456789:;&lt;=&gt;?@ABCDEFGHIJKLMNOPQRSTUVWXYZ[\]^_`abcdefghijklmnopqrstuvwxyz{|}</v>
      </c>
      <c r="R15" s="126">
        <f t="shared" si="2"/>
        <v>6</v>
      </c>
      <c r="S15" s="128" t="str">
        <f t="shared" si="3"/>
        <v/>
      </c>
      <c r="T15" s="126" t="str">
        <f t="shared" si="4"/>
        <v>UNK</v>
      </c>
      <c r="U15" s="126" t="str" cm="1">
        <f t="array" aca="1" ref="U15" ca="1">IF(AND(E15="Payment exemption explanation",ISBLANK(F15)=FALSE,F$77="Confirmed"),"FORMAT",IF(AND(E15="Historical Default and Loss Performance Data location",F$3="Public",ISBLANK(F15)=TRUE),"FORMAT",IF(AND(E14="Subject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26" t="b" cm="1">
        <f t="array" aca="1" ref="V15" ca="1">IF(OR(LEN(F15)&gt;P15+1),FALSE,IF(LEFT(G15,5)="{TEXT",TRUE,IF(AND(ISBLANK(F15)=FALSE,G15="{DATE_TEXT-YYYY-MM-DD}",LEN(F15)&lt;&gt;10),FALSE,IF(AND(ISBLANK(F15)=FALSE,ISNUMBER(SUMPRODUCT(SEARCH(MID(F15,ROW(INDIRECT("1:"&amp;LEN(TRIM(F15)))),1)," "&amp;W15&amp;CHAR(10)&amp;"""")))=FALSE),FALSE,TRUE))))</f>
        <v>1</v>
      </c>
      <c r="W15" s="127" t="str">
        <f>IF(G15="{Applicable/N/A}","N/Aplicable",IF(E15="Designated Entity LEI","ABCDEFGHIJKLMNOPQRSTUVWXYZ0123456789",IF(OR(G15="{ISIN}",G15="{LEI}"),";ABCDEFGHIJKLMNOPQRSTUVWXYZ0123456789",IF(G15="{Master Trust/Other}","Master TuOhe",IF(E15="Securitisation type","Privateublc",IF(LEFT(G15,4)="{CA_",Val!B$21,IF(G15="{COUNTRY_EU_LIST}"," ;abcdefghijklmnopqrstuvwxyzABCDEFGHIJKLMNOPQRSTUVWXYZ0123456789",IF(OR(G15="{NOTIFICATION ID}",G15="{SECURITISATION ID}"),Val!B$15,IF(G15="{COUNTRY_EU}"," ;abcdefghijklmnopqrstuvwxyzABCDEFGHIJKLMNOPQRSTUVWXYZ",IF(G15="{Confirmed/Unconfirmed}","ConfirmedUnc",IF(G15="{Confirmed/Unconfirmed/N/A}","Confirmed/UncNA",IF(LEFT(G15,4)="{DAT","0123456789-",IF(LEFT(G15,4)="{Y/N","YN",IF(OR(LEFT(G15,4)="{N/A",LEFT(G15,4)="{LIS",LEFT(G15,4)="{No ",LEFT(G15,4)="{SEC",LEFT(G15,4)="{Mas"),Val!B$20,IF(LEFT(G15,4)="{TEX",Val!B$21,IF(LEFT(G15,4)="{ALP",Val!B$20,IF(LEFT(G15,4)="{COU",Val!B$20)))))))))))))))))</f>
        <v xml:space="preserve"> !"#$%&amp;'()*+,-./0123456789:;&lt;=&gt;?@ABCDEFGHIJKLMNOPQRSTUVWXYZ[\]^_`abcdefghijklmnopqrstuvwxyz{|}</v>
      </c>
      <c r="X15" s="132"/>
      <c r="Y15" s="132"/>
      <c r="Z15" s="132"/>
      <c r="AA15" s="132"/>
      <c r="AB15" s="134"/>
      <c r="AC15" s="123" t="s">
        <v>1091</v>
      </c>
      <c r="AD15" s="132"/>
      <c r="AE15" s="132"/>
      <c r="AF15" s="132"/>
      <c r="AG15" s="129" t="s">
        <v>715</v>
      </c>
      <c r="AH15" s="132"/>
      <c r="AI15" s="117"/>
      <c r="AJ15" s="132"/>
      <c r="AK15" s="75"/>
    </row>
    <row r="16" spans="1:37" s="2" customFormat="1" ht="225" x14ac:dyDescent="0.25">
      <c r="A16" s="15" t="s">
        <v>1163</v>
      </c>
      <c r="B16" s="16" t="s">
        <v>95</v>
      </c>
      <c r="C16" s="17" t="s">
        <v>78</v>
      </c>
      <c r="D16" s="18" t="s">
        <v>62</v>
      </c>
      <c r="E16" s="23" t="s">
        <v>98</v>
      </c>
      <c r="F16" s="62"/>
      <c r="G16" s="108" t="s">
        <v>1109</v>
      </c>
      <c r="H16" s="43" t="s">
        <v>97</v>
      </c>
      <c r="I16" s="88" t="s">
        <v>1434</v>
      </c>
      <c r="J16" s="166"/>
      <c r="K16" s="147"/>
      <c r="L16" s="147"/>
      <c r="M16" s="147"/>
      <c r="N16" s="146"/>
      <c r="O16" s="126">
        <f t="shared" ca="1" si="0"/>
        <v>1</v>
      </c>
      <c r="P16" s="126">
        <v>10000</v>
      </c>
      <c r="Q16" s="127" t="str">
        <f ca="1">IF(AND(E16="Last notification date",MONTH(TODAY())&gt;9,DAY(TODAY())&gt;9),YEAR(TODAY())&amp;"-"&amp;MONTH(TODAY())&amp;"-"&amp;DAY(TODAY()),IF(AND(E16="Last notification date",MONTH(TODAY())&lt;9,DAY(TODAY())&lt;10),YEAR(TODAY())&amp;"-0"&amp;MONTH(TODAY())&amp;"-0"&amp;DAY(TODAY()),IF(AND(E16="Last notification date",MONTH(TODAY())&gt;9,DAY(TODAY())&lt;10),YEAR(TODAY())&amp;"-"&amp;MONTH(TODAY())&amp;"-0"&amp;DAY(TODAY()),IF(AND(E16="Last notification date",MONTH(TODAY())&lt;10,DAY(TODAY())&gt;9),YEAR(TODAY())&amp;"-0"&amp;MONTH(TODAY())&amp;"-"&amp;DAY(TODAY()),IF(LEFT(G16,4)="{SEC","SEC ID",IF(LEFT(G16,4)="{DAT","DATE",IF(LEFT(G16,4)="{TEX",Val!B$21,IF(LEFT(G16,4)="{ALP",Val!B$20,IF(LEFT(G16,4)="{COU",Val!B$20,IF(OR(LEFT(G16,4)="{ISI",LEFT(G16,4)="{LEI"),Val!B$17,IF(OR(LEFT(G16,4)="{CA_",LEFT(G16,4)="{Mas",LEFT(G16,4)="{Y/N",LEFT(G16,4)="{No ",LEFT(G16,4)="{N/A",LEFT(G16,4)="{Con",LEFT(G16,4)="{LIS"),"LIST","")))))))))))</f>
        <v xml:space="preserve"> !"#$%&amp;'()*+,-./0123456789:;&lt;=&gt;?@ABCDEFGHIJKLMNOPQRSTUVWXYZ[\]^_`abcdefghijklmnopqrstuvwxyz{|}</v>
      </c>
      <c r="R16" s="126">
        <f t="shared" si="2"/>
        <v>0</v>
      </c>
      <c r="S16" s="128" t="str">
        <f t="shared" si="3"/>
        <v/>
      </c>
      <c r="T16" s="126" t="str">
        <f t="shared" si="4"/>
        <v>BLANK</v>
      </c>
      <c r="U16" s="126" t="str" cm="1">
        <f t="array" aca="1" ref="U16" ca="1">IF(AND(E16="Payment exemption explanation",ISBLANK(F16)=FALSE,F$77="Confirmed"),"FORMAT",IF(AND(E16="Historical Default and Loss Performance Data location",F$3="Public",ISBLANK(F16)=TRUE),"FORMAT",IF(AND(E15="Subject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UNK</v>
      </c>
      <c r="V16" s="126" t="b" cm="1">
        <f t="array" aca="1" ref="V16" ca="1">IF(OR(LEN(F16)&gt;P16+1),FALSE,IF(LEFT(G16,5)="{TEXT",TRUE,IF(AND(ISBLANK(F16)=FALSE,G16="{DATE_TEXT-YYYY-MM-DD}",LEN(F16)&lt;&gt;10),FALSE,IF(AND(ISBLANK(F16)=FALSE,ISNUMBER(SUMPRODUCT(SEARCH(MID(F16,ROW(INDIRECT("1:"&amp;LEN(TRIM(F16)))),1)," "&amp;W16&amp;CHAR(10)&amp;"""")))=FALSE),FALSE,TRUE))))</f>
        <v>1</v>
      </c>
      <c r="W16" s="127" t="str">
        <f>IF(G16="{Applicable/N/A}","N/Aplicable",IF(E16="Designated Entity LEI","ABCDEFGHIJKLMNOPQRSTUVWXYZ0123456789",IF(OR(G16="{ISIN}",G16="{LEI}"),";ABCDEFGHIJKLMNOPQRSTUVWXYZ0123456789",IF(G16="{Master Trust/Other}","Master TuOhe",IF(E16="Securitisation type","Privateublc",IF(LEFT(G16,4)="{CA_",Val!B$21,IF(G16="{COUNTRY_EU_LIST}"," ;abcdefghijklmnopqrstuvwxyzABCDEFGHIJKLMNOPQRSTUVWXYZ0123456789",IF(OR(G16="{NOTIFICATION ID}",G16="{SECURITISATION ID}"),Val!B$15,IF(G16="{COUNTRY_EU}"," ;abcdefghijklmnopqrstuvwxyzABCDEFGHIJKLMNOPQRSTUVWXYZ",IF(G16="{Confirmed/Unconfirmed}","ConfirmedUnc",IF(G16="{Confirmed/Unconfirmed/N/A}","Confirmed/UncNA",IF(LEFT(G16,4)="{DAT","0123456789-",IF(LEFT(G16,4)="{Y/N","YN",IF(OR(LEFT(G16,4)="{N/A",LEFT(G16,4)="{LIS",LEFT(G16,4)="{No ",LEFT(G16,4)="{SEC",LEFT(G16,4)="{Mas"),Val!B$20,IF(LEFT(G16,4)="{TEX",Val!B$21,IF(LEFT(G16,4)="{ALP",Val!B$20,IF(LEFT(G16,4)="{COU",Val!B$20)))))))))))))))))</f>
        <v xml:space="preserve"> !"#$%&amp;'()*+,-./0123456789:;&lt;=&gt;?@ABCDEFGHIJKLMNOPQRSTUVWXYZ[\]^_`abcdefghijklmnopqrstuvwxyz{|}</v>
      </c>
      <c r="X16" s="132"/>
      <c r="Y16" s="132"/>
      <c r="Z16" s="132"/>
      <c r="AA16" s="132"/>
      <c r="AB16" s="134"/>
      <c r="AC16" s="123" t="s">
        <v>1092</v>
      </c>
      <c r="AD16" s="132"/>
      <c r="AE16" s="132"/>
      <c r="AF16" s="132"/>
      <c r="AG16" s="129" t="s">
        <v>719</v>
      </c>
      <c r="AH16" s="132"/>
      <c r="AI16" s="117"/>
      <c r="AJ16" s="132"/>
      <c r="AK16" s="75"/>
    </row>
    <row r="17" spans="1:37" s="2" customFormat="1" ht="105" x14ac:dyDescent="0.25">
      <c r="A17" s="15" t="s">
        <v>1164</v>
      </c>
      <c r="B17" s="16" t="s">
        <v>99</v>
      </c>
      <c r="C17" s="24" t="s">
        <v>78</v>
      </c>
      <c r="D17" s="25" t="s">
        <v>46</v>
      </c>
      <c r="E17" s="26" t="s">
        <v>100</v>
      </c>
      <c r="F17" s="26" t="s">
        <v>704</v>
      </c>
      <c r="G17" s="109" t="s">
        <v>1106</v>
      </c>
      <c r="H17" s="43" t="s">
        <v>101</v>
      </c>
      <c r="I17" s="88" t="s">
        <v>1357</v>
      </c>
      <c r="J17" s="152" t="s">
        <v>81</v>
      </c>
      <c r="K17" s="140" t="s">
        <v>82</v>
      </c>
      <c r="L17" s="140" t="s">
        <v>83</v>
      </c>
      <c r="M17" s="140" t="s">
        <v>50</v>
      </c>
      <c r="N17" s="142" t="s">
        <v>49</v>
      </c>
      <c r="O17" s="126">
        <f t="shared" ca="1" si="0"/>
        <v>1</v>
      </c>
      <c r="P17" s="126">
        <v>50</v>
      </c>
      <c r="Q17" s="127" t="str">
        <f ca="1">IF(AND(E17="Last notification date",MONTH(TODAY())&gt;9,DAY(TODAY())&gt;9),YEAR(TODAY())&amp;"-"&amp;MONTH(TODAY())&amp;"-"&amp;DAY(TODAY()),IF(AND(E17="Last notification date",MONTH(TODAY())&lt;9,DAY(TODAY())&lt;10),YEAR(TODAY())&amp;"-0"&amp;MONTH(TODAY())&amp;"-0"&amp;DAY(TODAY()),IF(AND(E17="Last notification date",MONTH(TODAY())&gt;9,DAY(TODAY())&lt;10),YEAR(TODAY())&amp;"-"&amp;MONTH(TODAY())&amp;"-0"&amp;DAY(TODAY()),IF(AND(E17="Last notification date",MONTH(TODAY())&lt;10,DAY(TODAY())&gt;9),YEAR(TODAY())&amp;"-0"&amp;MONTH(TODAY())&amp;"-"&amp;DAY(TODAY()),IF(LEFT(G17,4)="{SEC","SEC ID",IF(LEFT(G17,4)="{DAT","DATE",IF(LEFT(G17,4)="{TEX",Val!B$21,IF(LEFT(G17,4)="{ALP",Val!B$20,IF(LEFT(G17,4)="{COU",Val!B$20,IF(OR(LEFT(G17,4)="{ISI",LEFT(G17,4)="{LEI"),Val!B$17,IF(OR(LEFT(G17,4)="{CA_",LEFT(G17,4)="{Mas",LEFT(G17,4)="{Y/N",LEFT(G17,4)="{No ",LEFT(G17,4)="{N/A",LEFT(G17,4)="{Con",LEFT(G17,4)="{LIS"),"LIST","")))))))))))</f>
        <v xml:space="preserve"> !"#$%&amp;'()*+,-./0123456789:;&lt;=&gt;?@ABCDEFGHIJKLMNOPQRSTUVWXYZ[\]^_`abcdefghijklmnopqrstuvwxyz{|}</v>
      </c>
      <c r="R17" s="126">
        <f t="shared" si="2"/>
        <v>6</v>
      </c>
      <c r="S17" s="128" t="str">
        <f t="shared" si="3"/>
        <v/>
      </c>
      <c r="T17" s="126" t="str">
        <f t="shared" si="4"/>
        <v>UNK</v>
      </c>
      <c r="U17" s="126" t="str" cm="1">
        <f t="array" aca="1" ref="U17" ca="1">IF(AND(E17="Payment exemption explanation",ISBLANK(F17)=FALSE,F$77="Confirmed"),"FORMAT",IF(AND(E17="Historical Default and Loss Performance Data location",F$3="Public",ISBLANK(F17)=TRUE),"FORMAT",IF(AND(E16="Subject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UNK</v>
      </c>
      <c r="V17" s="126" t="b" cm="1">
        <f t="array" aca="1" ref="V17" ca="1">IF(OR(LEN(F17)&gt;P17+1),FALSE,IF(LEFT(G17,5)="{TEXT",TRUE,IF(AND(ISBLANK(F17)=FALSE,G17="{DATE_TEXT-YYYY-MM-DD}",LEN(F17)&lt;&gt;10),FALSE,IF(AND(ISBLANK(F17)=FALSE,ISNUMBER(SUMPRODUCT(SEARCH(MID(F17,ROW(INDIRECT("1:"&amp;LEN(TRIM(F17)))),1)," "&amp;W17&amp;CHAR(10)&amp;"""")))=FALSE),FALSE,TRUE))))</f>
        <v>1</v>
      </c>
      <c r="W17" s="127" t="str">
        <f>IF(G17="{Applicable/N/A}","N/Aplicable",IF(E17="Designated Entity LEI","ABCDEFGHIJKLMNOPQRSTUVWXYZ0123456789",IF(OR(G17="{ISIN}",G17="{LEI}"),";ABCDEFGHIJKLMNOPQRSTUVWXYZ0123456789",IF(G17="{Master Trust/Other}","Master TuOhe",IF(E17="Securitisation type","Privateublc",IF(LEFT(G17,4)="{CA_",Val!B$21,IF(G17="{COUNTRY_EU_LIST}"," ;abcdefghijklmnopqrstuvwxyzABCDEFGHIJKLMNOPQRSTUVWXYZ0123456789",IF(OR(G17="{NOTIFICATION ID}",G17="{SECURITISATION ID}"),Val!B$15,IF(G17="{COUNTRY_EU}"," ;abcdefghijklmnopqrstuvwxyzABCDEFGHIJKLMNOPQRSTUVWXYZ",IF(G17="{Confirmed/Unconfirmed}","ConfirmedUnc",IF(G17="{Confirmed/Unconfirmed/N/A}","Confirmed/UncNA",IF(LEFT(G17,4)="{DAT","0123456789-",IF(LEFT(G17,4)="{Y/N","YN",IF(OR(LEFT(G17,4)="{N/A",LEFT(G17,4)="{LIS",LEFT(G17,4)="{No ",LEFT(G17,4)="{SEC",LEFT(G17,4)="{Mas"),Val!B$20,IF(LEFT(G17,4)="{TEX",Val!B$21,IF(LEFT(G17,4)="{ALP",Val!B$20,IF(LEFT(G17,4)="{COU",Val!B$20)))))))))))))))))</f>
        <v xml:space="preserve"> ;abcdefghijklmnopqrstuvwxyzABCDEFGHIJKLMNOPQRSTUVWXYZ</v>
      </c>
      <c r="X17" s="132"/>
      <c r="Y17" s="132"/>
      <c r="Z17" s="132"/>
      <c r="AA17" s="132"/>
      <c r="AB17" s="134"/>
      <c r="AC17" s="123" t="s">
        <v>1116</v>
      </c>
      <c r="AD17" s="132"/>
      <c r="AE17" s="132"/>
      <c r="AF17" s="132"/>
      <c r="AG17" s="129" t="s">
        <v>722</v>
      </c>
      <c r="AH17" s="132"/>
      <c r="AI17" s="117"/>
      <c r="AJ17" s="132"/>
      <c r="AK17" s="75"/>
    </row>
    <row r="18" spans="1:37" s="2" customFormat="1" ht="150" x14ac:dyDescent="0.25">
      <c r="A18" s="15" t="s">
        <v>1165</v>
      </c>
      <c r="B18" s="16" t="s">
        <v>99</v>
      </c>
      <c r="C18" s="17" t="s">
        <v>78</v>
      </c>
      <c r="D18" s="18" t="s">
        <v>62</v>
      </c>
      <c r="E18" s="27" t="s">
        <v>102</v>
      </c>
      <c r="F18" s="62"/>
      <c r="G18" s="108" t="s">
        <v>1107</v>
      </c>
      <c r="H18" s="44" t="s">
        <v>103</v>
      </c>
      <c r="I18" s="93" t="s">
        <v>1435</v>
      </c>
      <c r="J18" s="166"/>
      <c r="K18" s="147"/>
      <c r="L18" s="147"/>
      <c r="M18" s="147"/>
      <c r="N18" s="146"/>
      <c r="O18" s="126">
        <f t="shared" ca="1" si="0"/>
        <v>1</v>
      </c>
      <c r="P18" s="126">
        <v>10000</v>
      </c>
      <c r="Q18" s="127" t="str">
        <f ca="1">IF(AND(E18="Last notification date",MONTH(TODAY())&gt;9,DAY(TODAY())&gt;9),YEAR(TODAY())&amp;"-"&amp;MONTH(TODAY())&amp;"-"&amp;DAY(TODAY()),IF(AND(E18="Last notification date",MONTH(TODAY())&lt;9,DAY(TODAY())&lt;10),YEAR(TODAY())&amp;"-0"&amp;MONTH(TODAY())&amp;"-0"&amp;DAY(TODAY()),IF(AND(E18="Last notification date",MONTH(TODAY())&gt;9,DAY(TODAY())&lt;10),YEAR(TODAY())&amp;"-"&amp;MONTH(TODAY())&amp;"-0"&amp;DAY(TODAY()),IF(AND(E18="Last notification date",MONTH(TODAY())&lt;10,DAY(TODAY())&gt;9),YEAR(TODAY())&amp;"-0"&amp;MONTH(TODAY())&amp;"-"&amp;DAY(TODAY()),IF(LEFT(G18,4)="{SEC","SEC ID",IF(LEFT(G18,4)="{DAT","DATE",IF(LEFT(G18,4)="{TEX",Val!B$21,IF(LEFT(G18,4)="{ALP",Val!B$20,IF(LEFT(G18,4)="{COU",Val!B$20,IF(OR(LEFT(G18,4)="{ISI",LEFT(G18,4)="{LEI"),Val!B$17,IF(OR(LEFT(G18,4)="{CA_",LEFT(G18,4)="{Mas",LEFT(G18,4)="{Y/N",LEFT(G18,4)="{No ",LEFT(G18,4)="{N/A",LEFT(G18,4)="{Con",LEFT(G18,4)="{LIS"),"LIST","")))))))))))</f>
        <v xml:space="preserve"> !"#$%&amp;'()*+,-./0123456789:;&lt;=&gt;?@ABCDEFGHIJKLMNOPQRSTUVWXYZ[\]^_`abcdefghijklmnopqrstuvwxyz{|}</v>
      </c>
      <c r="R18" s="126">
        <f t="shared" si="2"/>
        <v>0</v>
      </c>
      <c r="S18" s="128" t="str">
        <f t="shared" si="3"/>
        <v/>
      </c>
      <c r="T18" s="126" t="str">
        <f t="shared" si="4"/>
        <v>BLANK</v>
      </c>
      <c r="U18" s="126" t="str" cm="1">
        <f t="array" aca="1" ref="U18" ca="1">IF(AND(E18="Payment exemption explanation",ISBLANK(F18)=FALSE,F$77="Confirmed"),"FORMAT",IF(AND(E18="Historical Default and Loss Performance Data location",F$3="Public",ISBLANK(F18)=TRUE),"FORMAT",IF(AND(E17="Subject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26" t="b" cm="1">
        <f t="array" aca="1" ref="V18" ca="1">IF(OR(LEN(F18)&gt;P18+1),FALSE,IF(LEFT(G18,5)="{TEXT",TRUE,IF(AND(ISBLANK(F18)=FALSE,G18="{DATE_TEXT-YYYY-MM-DD}",LEN(F18)&lt;&gt;10),FALSE,IF(AND(ISBLANK(F18)=FALSE,ISNUMBER(SUMPRODUCT(SEARCH(MID(F18,ROW(INDIRECT("1:"&amp;LEN(TRIM(F18)))),1)," "&amp;W18&amp;CHAR(10)&amp;"""")))=FALSE),FALSE,TRUE))))</f>
        <v>1</v>
      </c>
      <c r="W18" s="127" t="str">
        <f>IF(G18="{Applicable/N/A}","N/Aplicable",IF(E18="Designated Entity LEI","ABCDEFGHIJKLMNOPQRSTUVWXYZ0123456789",IF(OR(G18="{ISIN}",G18="{LEI}"),";ABCDEFGHIJKLMNOPQRSTUVWXYZ0123456789",IF(G18="{Master Trust/Other}","Master TuOhe",IF(E18="Securitisation type","Privateublc",IF(LEFT(G18,4)="{CA_",Val!B$21,IF(G18="{COUNTRY_EU_LIST}"," ;abcdefghijklmnopqrstuvwxyzABCDEFGHIJKLMNOPQRSTUVWXYZ0123456789",IF(OR(G18="{NOTIFICATION ID}",G18="{SECURITISATION ID}"),Val!B$15,IF(G18="{COUNTRY_EU}"," ;abcdefghijklmnopqrstuvwxyzABCDEFGHIJKLMNOPQRSTUVWXYZ",IF(G18="{Confirmed/Unconfirmed}","ConfirmedUnc",IF(G18="{Confirmed/Unconfirmed/N/A}","Confirmed/UncNA",IF(LEFT(G18,4)="{DAT","0123456789-",IF(LEFT(G18,4)="{Y/N","YN",IF(OR(LEFT(G18,4)="{N/A",LEFT(G18,4)="{LIS",LEFT(G18,4)="{No ",LEFT(G18,4)="{SEC",LEFT(G18,4)="{Mas"),Val!B$20,IF(LEFT(G18,4)="{TEX",Val!B$21,IF(LEFT(G18,4)="{ALP",Val!B$20,IF(LEFT(G18,4)="{COU",Val!B$20)))))))))))))))))</f>
        <v xml:space="preserve"> ;abcdefghijklmnopqrstuvwxyzABCDEFGHIJKLMNOPQRSTUVWXYZ0123456789</v>
      </c>
      <c r="X18" s="132"/>
      <c r="Y18" s="132"/>
      <c r="Z18" s="132"/>
      <c r="AA18" s="132"/>
      <c r="AB18" s="134"/>
      <c r="AC18" s="123" t="s">
        <v>1075</v>
      </c>
      <c r="AD18" s="132"/>
      <c r="AE18" s="132"/>
      <c r="AF18" s="132"/>
      <c r="AG18" s="129" t="s">
        <v>725</v>
      </c>
      <c r="AH18" s="132"/>
      <c r="AI18" s="117"/>
      <c r="AJ18" s="132"/>
      <c r="AK18" s="75"/>
    </row>
    <row r="19" spans="1:37" s="2" customFormat="1" ht="270" x14ac:dyDescent="0.25">
      <c r="A19" s="15" t="s">
        <v>1166</v>
      </c>
      <c r="B19" s="16" t="s">
        <v>104</v>
      </c>
      <c r="C19" s="20" t="s">
        <v>105</v>
      </c>
      <c r="D19" s="21" t="s">
        <v>52</v>
      </c>
      <c r="E19" s="22" t="s">
        <v>1056</v>
      </c>
      <c r="F19" s="45" t="s">
        <v>1487</v>
      </c>
      <c r="G19" s="110" t="s">
        <v>38</v>
      </c>
      <c r="H19" s="43" t="s">
        <v>1043</v>
      </c>
      <c r="I19" s="94" t="s">
        <v>1358</v>
      </c>
      <c r="J19" s="152" t="s">
        <v>106</v>
      </c>
      <c r="K19" s="140" t="s">
        <v>1423</v>
      </c>
      <c r="L19" s="140" t="s">
        <v>49</v>
      </c>
      <c r="M19" s="140" t="s">
        <v>50</v>
      </c>
      <c r="N19" s="142" t="s">
        <v>49</v>
      </c>
      <c r="O19" s="126" t="str">
        <f t="shared" ca="1" si="0"/>
        <v>FMT</v>
      </c>
      <c r="P19" s="126">
        <v>27</v>
      </c>
      <c r="Q19" s="127" t="str">
        <f ca="1">IF(AND(E19="Last notification date",MONTH(TODAY())&gt;9,DAY(TODAY())&gt;9),YEAR(TODAY())&amp;"-"&amp;MONTH(TODAY())&amp;"-"&amp;DAY(TODAY()),IF(AND(E19="Last notification date",MONTH(TODAY())&lt;9,DAY(TODAY())&lt;10),YEAR(TODAY())&amp;"-0"&amp;MONTH(TODAY())&amp;"-0"&amp;DAY(TODAY()),IF(AND(E19="Last notification date",MONTH(TODAY())&gt;9,DAY(TODAY())&lt;10),YEAR(TODAY())&amp;"-"&amp;MONTH(TODAY())&amp;"-0"&amp;DAY(TODAY()),IF(AND(E19="Last notification date",MONTH(TODAY())&lt;10,DAY(TODAY())&gt;9),YEAR(TODAY())&amp;"-0"&amp;MONTH(TODAY())&amp;"-"&amp;DAY(TODAY()),IF(LEFT(G19,4)="{SEC","SEC ID",IF(LEFT(G19,4)="{DAT","DATE",IF(LEFT(G19,4)="{TEX",Val!B$21,IF(LEFT(G19,4)="{ALP",Val!B$20,IF(LEFT(G19,4)="{COU",Val!B$20,IF(OR(LEFT(G19,4)="{ISI",LEFT(G19,4)="{LEI"),Val!B$17,IF(OR(LEFT(G19,4)="{CA_",LEFT(G19,4)="{Mas",LEFT(G19,4)="{Y/N",LEFT(G19,4)="{No ",LEFT(G19,4)="{N/A",LEFT(G19,4)="{Con",LEFT(G19,4)="{LIS"),"LIST","")))))))))))</f>
        <v>SEC ID</v>
      </c>
      <c r="R19" s="126">
        <f t="shared" si="2"/>
        <v>3</v>
      </c>
      <c r="S19" s="128" t="str">
        <f t="shared" si="3"/>
        <v/>
      </c>
      <c r="T19" s="126" t="str">
        <f t="shared" si="4"/>
        <v>UNK</v>
      </c>
      <c r="U19" s="126" t="str" cm="1">
        <f t="array" aca="1" ref="U19" ca="1">IF(AND(E19="Payment exemption explanation",ISBLANK(F19)=FALSE,F$77="Confirmed"),"FORMAT",IF(AND(E19="Historical Default and Loss Performance Data location",F$3="Public",ISBLANK(F19)=TRUE),"FORMAT",IF(AND(E18="Subject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FORMAT_SEC_ID</v>
      </c>
      <c r="V19" s="126" t="b" cm="1">
        <f t="array" aca="1" ref="V19" ca="1">IF(OR(LEN(F19)&gt;P19+1),FALSE,IF(LEFT(G19,5)="{TEXT",TRUE,IF(AND(ISBLANK(F19)=FALSE,G19="{DATE_TEXT-YYYY-MM-DD}",LEN(F19)&lt;&gt;10),FALSE,IF(AND(ISBLANK(F19)=FALSE,ISNUMBER(SUMPRODUCT(SEARCH(MID(F19,ROW(INDIRECT("1:"&amp;LEN(TRIM(F19)))),1)," "&amp;W19&amp;CHAR(10)&amp;"""")))=FALSE),FALSE,TRUE))))</f>
        <v>0</v>
      </c>
      <c r="W19" s="127" t="str">
        <f>IF(G19="{Applicable/N/A}","N/Aplicable",IF(E19="Designated Entity LEI","ABCDEFGHIJKLMNOPQRSTUVWXYZ0123456789",IF(OR(G19="{ISIN}",G19="{LEI}"),";ABCDEFGHIJKLMNOPQRSTUVWXYZ0123456789",IF(G19="{Master Trust/Other}","Master TuOhe",IF(E19="Securitisation type","Privateublc",IF(LEFT(G19,4)="{CA_",Val!B$21,IF(G19="{COUNTRY_EU_LIST}"," ;abcdefghijklmnopqrstuvwxyzABCDEFGHIJKLMNOPQRSTUVWXYZ0123456789",IF(OR(G19="{NOTIFICATION ID}",G19="{SECURITISATION ID}"),Val!B$15,IF(G19="{COUNTRY_EU}"," ;abcdefghijklmnopqrstuvwxyzABCDEFGHIJKLMNOPQRSTUVWXYZ",IF(G19="{Confirmed/Unconfirmed}","ConfirmedUnc",IF(G19="{Confirmed/Unconfirmed/N/A}","Confirmed/UncNA",IF(LEFT(G19,4)="{DAT","0123456789-",IF(LEFT(G19,4)="{Y/N","YN",IF(OR(LEFT(G19,4)="{N/A",LEFT(G19,4)="{LIS",LEFT(G19,4)="{No ",LEFT(G19,4)="{SEC",LEFT(G19,4)="{Mas"),Val!B$20,IF(LEFT(G19,4)="{TEX",Val!B$21,IF(LEFT(G19,4)="{ALP",Val!B$20,IF(LEFT(G19,4)="{COU",Val!B$20)))))))))))))))))</f>
        <v>ABCDEFGHIJKLMNOPQRSTUVWXYZ0123456789</v>
      </c>
      <c r="X19" s="132"/>
      <c r="Y19" s="132"/>
      <c r="Z19" s="132"/>
      <c r="AA19" s="132"/>
      <c r="AB19" s="134"/>
      <c r="AC19" s="123" t="s">
        <v>781</v>
      </c>
      <c r="AD19" s="132"/>
      <c r="AE19" s="132"/>
      <c r="AF19" s="132"/>
      <c r="AG19" s="129" t="s">
        <v>728</v>
      </c>
      <c r="AH19" s="132"/>
      <c r="AI19" s="117"/>
      <c r="AJ19" s="132"/>
      <c r="AK19" s="75"/>
    </row>
    <row r="20" spans="1:37" s="2" customFormat="1" ht="75" x14ac:dyDescent="0.25">
      <c r="A20" s="15" t="s">
        <v>1167</v>
      </c>
      <c r="B20" s="16" t="s">
        <v>115</v>
      </c>
      <c r="C20" s="20" t="s">
        <v>105</v>
      </c>
      <c r="D20" s="21" t="s">
        <v>52</v>
      </c>
      <c r="E20" s="28" t="s">
        <v>107</v>
      </c>
      <c r="F20" s="28" t="s">
        <v>108</v>
      </c>
      <c r="G20" s="110" t="s">
        <v>41</v>
      </c>
      <c r="H20" s="44" t="s">
        <v>109</v>
      </c>
      <c r="I20" s="93" t="s">
        <v>1320</v>
      </c>
      <c r="J20" s="167"/>
      <c r="K20" s="168"/>
      <c r="L20" s="168"/>
      <c r="M20" s="168"/>
      <c r="N20" s="169"/>
      <c r="O20" s="126">
        <f t="shared" ca="1" si="0"/>
        <v>1</v>
      </c>
      <c r="P20" s="126">
        <v>1</v>
      </c>
      <c r="Q20" s="127" t="str">
        <f ca="1">IF(AND(E20="Last notification date",MONTH(TODAY())&gt;9,DAY(TODAY())&gt;9),YEAR(TODAY())&amp;"-"&amp;MONTH(TODAY())&amp;"-"&amp;DAY(TODAY()),IF(AND(E20="Last notification date",MONTH(TODAY())&lt;9,DAY(TODAY())&lt;10),YEAR(TODAY())&amp;"-0"&amp;MONTH(TODAY())&amp;"-0"&amp;DAY(TODAY()),IF(AND(E20="Last notification date",MONTH(TODAY())&gt;9,DAY(TODAY())&lt;10),YEAR(TODAY())&amp;"-"&amp;MONTH(TODAY())&amp;"-0"&amp;DAY(TODAY()),IF(AND(E20="Last notification date",MONTH(TODAY())&lt;10,DAY(TODAY())&gt;9),YEAR(TODAY())&amp;"-0"&amp;MONTH(TODAY())&amp;"-"&amp;DAY(TODAY()),IF(LEFT(G20,4)="{SEC","SEC ID",IF(LEFT(G20,4)="{DAT","DATE",IF(LEFT(G20,4)="{TEX",Val!B$21,IF(LEFT(G20,4)="{ALP",Val!B$20,IF(LEFT(G20,4)="{COU",Val!B$20,IF(OR(LEFT(G20,4)="{ISI",LEFT(G20,4)="{LEI"),Val!B$17,IF(OR(LEFT(G20,4)="{CA_",LEFT(G20,4)="{Mas",LEFT(G20,4)="{Y/N",LEFT(G20,4)="{No ",LEFT(G20,4)="{N/A",LEFT(G20,4)="{Con",LEFT(G20,4)="{LIS"),"LIST","")))))))))))</f>
        <v>LIST</v>
      </c>
      <c r="R20" s="126">
        <f t="shared" si="2"/>
        <v>1</v>
      </c>
      <c r="S20" s="128" t="str">
        <f t="shared" si="3"/>
        <v/>
      </c>
      <c r="T20" s="126" t="str">
        <f t="shared" si="4"/>
        <v>UNK</v>
      </c>
      <c r="U20" s="126" t="str" cm="1">
        <f t="array" aca="1" ref="U20" ca="1">IF(AND(E20="Payment exemption explanation",ISBLANK(F20)=FALSE,F$77="Confirmed"),"FORMAT",IF(AND(E20="Historical Default and Loss Performance Data location",F$3="Public",ISBLANK(F20)=TRUE),"FORMAT",IF(AND(E19="Subject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26" t="b" cm="1">
        <f t="array" aca="1" ref="V20" ca="1">IF(OR(LEN(F20)&gt;P20+1),FALSE,IF(LEFT(G20,5)="{TEXT",TRUE,IF(AND(ISBLANK(F20)=FALSE,G20="{DATE_TEXT-YYYY-MM-DD}",LEN(F20)&lt;&gt;10),FALSE,IF(AND(ISBLANK(F20)=FALSE,ISNUMBER(SUMPRODUCT(SEARCH(MID(F20,ROW(INDIRECT("1:"&amp;LEN(TRIM(F20)))),1)," "&amp;W20&amp;CHAR(10)&amp;"""")))=FALSE),FALSE,TRUE))))</f>
        <v>1</v>
      </c>
      <c r="W20" s="127" t="str">
        <f>IF(G20="{Applicable/N/A}","N/Aplicable",IF(E20="Designated Entity LEI","ABCDEFGHIJKLMNOPQRSTUVWXYZ0123456789",IF(OR(G20="{ISIN}",G20="{LEI}"),";ABCDEFGHIJKLMNOPQRSTUVWXYZ0123456789",IF(G20="{Master Trust/Other}","Master TuOhe",IF(E20="Securitisation type","Privateublc",IF(LEFT(G20,4)="{CA_",Val!B$21,IF(G20="{COUNTRY_EU_LIST}"," ;abcdefghijklmnopqrstuvwxyzABCDEFGHIJKLMNOPQRSTUVWXYZ0123456789",IF(OR(G20="{NOTIFICATION ID}",G20="{SECURITISATION ID}"),Val!B$15,IF(G20="{COUNTRY_EU}"," ;abcdefghijklmnopqrstuvwxyzABCDEFGHIJKLMNOPQRSTUVWXYZ",IF(G20="{Confirmed/Unconfirmed}","ConfirmedUnc",IF(G20="{Confirmed/Unconfirmed/N/A}","Confirmed/UncNA",IF(LEFT(G20,4)="{DAT","0123456789-",IF(LEFT(G20,4)="{Y/N","YN",IF(OR(LEFT(G20,4)="{N/A",LEFT(G20,4)="{LIS",LEFT(G20,4)="{No ",LEFT(G20,4)="{SEC",LEFT(G20,4)="{Mas"),Val!B$20,IF(LEFT(G20,4)="{TEX",Val!B$21,IF(LEFT(G20,4)="{ALP",Val!B$20,IF(LEFT(G20,4)="{COU",Val!B$20)))))))))))))))))</f>
        <v>YN</v>
      </c>
      <c r="X20" s="132"/>
      <c r="Y20" s="132"/>
      <c r="Z20" s="132"/>
      <c r="AA20" s="132"/>
      <c r="AB20" s="134"/>
      <c r="AC20" s="123" t="s">
        <v>1117</v>
      </c>
      <c r="AD20" s="132"/>
      <c r="AE20" s="132"/>
      <c r="AF20" s="132"/>
      <c r="AG20" s="129" t="s">
        <v>730</v>
      </c>
      <c r="AH20" s="132"/>
      <c r="AI20" s="117"/>
      <c r="AJ20" s="132"/>
      <c r="AK20" s="75"/>
    </row>
    <row r="21" spans="1:37" s="2" customFormat="1" ht="150" x14ac:dyDescent="0.25">
      <c r="A21" s="15" t="s">
        <v>1168</v>
      </c>
      <c r="B21" s="16" t="s">
        <v>121</v>
      </c>
      <c r="C21" s="17" t="s">
        <v>105</v>
      </c>
      <c r="D21" s="18" t="s">
        <v>62</v>
      </c>
      <c r="E21" s="19" t="s">
        <v>110</v>
      </c>
      <c r="F21" s="63"/>
      <c r="G21" s="111" t="s">
        <v>111</v>
      </c>
      <c r="H21" s="140" t="s">
        <v>112</v>
      </c>
      <c r="I21" s="93" t="s">
        <v>1366</v>
      </c>
      <c r="J21" s="167"/>
      <c r="K21" s="168"/>
      <c r="L21" s="168"/>
      <c r="M21" s="168"/>
      <c r="N21" s="169"/>
      <c r="O21" s="126">
        <f t="shared" ca="1" si="0"/>
        <v>1</v>
      </c>
      <c r="P21" s="126">
        <v>25</v>
      </c>
      <c r="Q21" s="127" t="str">
        <f ca="1">IF(AND(E21="Last notification date",MONTH(TODAY())&gt;9,DAY(TODAY())&gt;9),YEAR(TODAY())&amp;"-"&amp;MONTH(TODAY())&amp;"-"&amp;DAY(TODAY()),IF(AND(E21="Last notification date",MONTH(TODAY())&lt;9,DAY(TODAY())&lt;10),YEAR(TODAY())&amp;"-0"&amp;MONTH(TODAY())&amp;"-0"&amp;DAY(TODAY()),IF(AND(E21="Last notification date",MONTH(TODAY())&gt;9,DAY(TODAY())&lt;10),YEAR(TODAY())&amp;"-"&amp;MONTH(TODAY())&amp;"-0"&amp;DAY(TODAY()),IF(AND(E21="Last notification date",MONTH(TODAY())&lt;10,DAY(TODAY())&gt;9),YEAR(TODAY())&amp;"-0"&amp;MONTH(TODAY())&amp;"-"&amp;DAY(TODAY()),IF(LEFT(G21,4)="{SEC","SEC ID",IF(LEFT(G21,4)="{DAT","DATE",IF(LEFT(G21,4)="{TEX",Val!B$21,IF(LEFT(G21,4)="{ALP",Val!B$20,IF(LEFT(G21,4)="{COU",Val!B$20,IF(OR(LEFT(G21,4)="{ISI",LEFT(G21,4)="{LEI"),Val!B$17,IF(OR(LEFT(G21,4)="{CA_",LEFT(G21,4)="{Mas",LEFT(G21,4)="{Y/N",LEFT(G21,4)="{No ",LEFT(G21,4)="{N/A",LEFT(G21,4)="{Con",LEFT(G21,4)="{LIS"),"LIST","")))))))))))</f>
        <v>LIST</v>
      </c>
      <c r="R21" s="126">
        <f t="shared" si="2"/>
        <v>0</v>
      </c>
      <c r="S21" s="128" t="str">
        <f t="shared" si="3"/>
        <v/>
      </c>
      <c r="T21" s="126" t="str">
        <f t="shared" si="4"/>
        <v>BLANK</v>
      </c>
      <c r="U21" s="126" t="str" cm="1">
        <f t="array" aca="1" ref="U21" ca="1">IF(AND(E21="Payment exemption explanation",ISBLANK(F21)=FALSE,F$77="Confirmed"),"FORMAT",IF(AND(E21="Historical Default and Loss Performance Data location",F$3="Public",ISBLANK(F21)=TRUE),"FORMAT",IF(AND(E20="Subject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UNK</v>
      </c>
      <c r="V21" s="126" t="b" cm="1">
        <f t="array" aca="1" ref="V21" ca="1">IF(OR(LEN(F21)&gt;P21+1),FALSE,IF(LEFT(G21,5)="{TEXT",TRUE,IF(AND(ISBLANK(F21)=FALSE,G21="{DATE_TEXT-YYYY-MM-DD}",LEN(F21)&lt;&gt;10),FALSE,IF(AND(ISBLANK(F21)=FALSE,ISNUMBER(SUMPRODUCT(SEARCH(MID(F21,ROW(INDIRECT("1:"&amp;LEN(TRIM(F21)))),1)," "&amp;W21&amp;CHAR(10)&amp;"""")))=FALSE),FALSE,TRUE))))</f>
        <v>1</v>
      </c>
      <c r="W21" s="127" t="str">
        <f>IF(G21="{Applicable/N/A}","N/Aplicable",IF(E21="Designated Entity LEI","ABCDEFGHIJKLMNOPQRSTUVWXYZ0123456789",IF(OR(G21="{ISIN}",G21="{LEI}"),";ABCDEFGHIJKLMNOPQRSTUVWXYZ0123456789",IF(G21="{Master Trust/Other}","Master TuOhe",IF(E21="Securitisation type","Privateublc",IF(LEFT(G21,4)="{CA_",Val!B$21,IF(G21="{COUNTRY_EU_LIST}"," ;abcdefghijklmnopqrstuvwxyzABCDEFGHIJKLMNOPQRSTUVWXYZ0123456789",IF(OR(G21="{NOTIFICATION ID}",G21="{SECURITISATION ID}"),Val!B$15,IF(G21="{COUNTRY_EU}"," ;abcdefghijklmnopqrstuvwxyzABCDEFGHIJKLMNOPQRSTUVWXYZ",IF(G21="{Confirmed/Unconfirmed}","ConfirmedUnc",IF(G21="{Confirmed/Unconfirmed/N/A}","Confirmed/UncNA",IF(LEFT(G21,4)="{DAT","0123456789-",IF(LEFT(G21,4)="{Y/N","YN",IF(OR(LEFT(G21,4)="{N/A",LEFT(G21,4)="{LIS",LEFT(G21,4)="{No ",LEFT(G21,4)="{SEC",LEFT(G21,4)="{Mas"),Val!B$20,IF(LEFT(G21,4)="{TEX",Val!B$21,IF(LEFT(G21,4)="{ALP",Val!B$20,IF(LEFT(G21,4)="{COU",Val!B$20)))))))))))))))))</f>
        <v>Master TuOhe</v>
      </c>
      <c r="X21" s="132"/>
      <c r="Y21" s="132"/>
      <c r="Z21" s="132"/>
      <c r="AA21" s="132"/>
      <c r="AB21" s="134"/>
      <c r="AC21" s="123" t="s">
        <v>1118</v>
      </c>
      <c r="AD21" s="132"/>
      <c r="AE21" s="132"/>
      <c r="AF21" s="132"/>
      <c r="AG21" s="129" t="s">
        <v>732</v>
      </c>
      <c r="AH21" s="132"/>
      <c r="AI21" s="117"/>
      <c r="AJ21" s="132"/>
      <c r="AK21" s="75"/>
    </row>
    <row r="22" spans="1:37" s="2" customFormat="1" ht="120.75" x14ac:dyDescent="0.25">
      <c r="A22" s="15" t="s">
        <v>1169</v>
      </c>
      <c r="B22" s="16" t="s">
        <v>122</v>
      </c>
      <c r="C22" s="17" t="s">
        <v>105</v>
      </c>
      <c r="D22" s="18" t="s">
        <v>62</v>
      </c>
      <c r="E22" s="19" t="s">
        <v>113</v>
      </c>
      <c r="F22" s="62"/>
      <c r="G22" s="111" t="s">
        <v>114</v>
      </c>
      <c r="H22" s="141"/>
      <c r="I22" s="93" t="s">
        <v>1367</v>
      </c>
      <c r="J22" s="166"/>
      <c r="K22" s="147"/>
      <c r="L22" s="147"/>
      <c r="M22" s="147"/>
      <c r="N22" s="146"/>
      <c r="O22" s="126">
        <f t="shared" ca="1" si="0"/>
        <v>1</v>
      </c>
      <c r="P22" s="126">
        <v>5000</v>
      </c>
      <c r="Q22" s="127" t="str">
        <f ca="1">IF(AND(E22="Last notification date",MONTH(TODAY())&gt;9,DAY(TODAY())&gt;9),YEAR(TODAY())&amp;"-"&amp;MONTH(TODAY())&amp;"-"&amp;DAY(TODAY()),IF(AND(E22="Last notification date",MONTH(TODAY())&lt;9,DAY(TODAY())&lt;10),YEAR(TODAY())&amp;"-0"&amp;MONTH(TODAY())&amp;"-0"&amp;DAY(TODAY()),IF(AND(E22="Last notification date",MONTH(TODAY())&gt;9,DAY(TODAY())&lt;10),YEAR(TODAY())&amp;"-"&amp;MONTH(TODAY())&amp;"-0"&amp;DAY(TODAY()),IF(AND(E22="Last notification date",MONTH(TODAY())&lt;10,DAY(TODAY())&gt;9),YEAR(TODAY())&amp;"-0"&amp;MONTH(TODAY())&amp;"-"&amp;DAY(TODAY()),IF(LEFT(G22,4)="{SEC","SEC ID",IF(LEFT(G22,4)="{DAT","DATE",IF(LEFT(G22,4)="{TEX",Val!B$21,IF(LEFT(G22,4)="{ALP",Val!B$20,IF(LEFT(G22,4)="{COU",Val!B$20,IF(OR(LEFT(G22,4)="{ISI",LEFT(G22,4)="{LEI"),Val!B$17,IF(OR(LEFT(G22,4)="{CA_",LEFT(G22,4)="{Mas",LEFT(G22,4)="{Y/N",LEFT(G22,4)="{No ",LEFT(G22,4)="{N/A",LEFT(G22,4)="{Con",LEFT(G22,4)="{LIS"),"LIST","")))))))))))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2" s="126">
        <f t="shared" si="2"/>
        <v>0</v>
      </c>
      <c r="S22" s="128" t="str">
        <f t="shared" si="3"/>
        <v/>
      </c>
      <c r="T22" s="126" t="str">
        <f t="shared" si="4"/>
        <v>BLANK</v>
      </c>
      <c r="U22" s="126" t="str" cm="1">
        <f t="array" aca="1" ref="U22" ca="1">IF(AND(E22="Payment exemption explanation",ISBLANK(F22)=FALSE,F$77="Confirmed"),"FORMAT",IF(AND(E22="Historical Default and Loss Performance Data location",F$3="Public",ISBLANK(F22)=TRUE),"FORMAT",IF(AND(E21="Subject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26" t="b" cm="1">
        <f t="array" aca="1" ref="V22" ca="1">IF(OR(LEN(F22)&gt;P22+1),FALSE,IF(LEFT(G22,5)="{TEXT",TRUE,IF(AND(ISBLANK(F22)=FALSE,G22="{DATE_TEXT-YYYY-MM-DD}",LEN(F22)&lt;&gt;10),FALSE,IF(AND(ISBLANK(F22)=FALSE,ISNUMBER(SUMPRODUCT(SEARCH(MID(F22,ROW(INDIRECT("1:"&amp;LEN(TRIM(F22)))),1)," "&amp;W22&amp;CHAR(10)&amp;"""")))=FALSE),FALSE,TRUE))))</f>
        <v>1</v>
      </c>
      <c r="W22" s="127" t="str">
        <f>IF(G22="{Applicable/N/A}","N/Aplicable",IF(E22="Designated Entity LEI","ABCDEFGHIJKLMNOPQRSTUVWXYZ0123456789",IF(OR(G22="{ISIN}",G22="{LEI}"),";ABCDEFGHIJKLMNOPQRSTUVWXYZ0123456789",IF(G22="{Master Trust/Other}","Master TuOhe",IF(E22="Securitisation type","Privateublc",IF(LEFT(G22,4)="{CA_",Val!B$21,IF(G22="{COUNTRY_EU_LIST}"," ;abcdefghijklmnopqrstuvwxyzABCDEFGHIJKLMNOPQRSTUVWXYZ0123456789",IF(OR(G22="{NOTIFICATION ID}",G22="{SECURITISATION ID}"),Val!B$15,IF(G22="{COUNTRY_EU}"," ;abcdefghijklmnopqrstuvwxyzABCDEFGHIJKLMNOPQRSTUVWXYZ",IF(G22="{Confirmed/Unconfirmed}","ConfirmedUnc",IF(G22="{Confirmed/Unconfirmed/N/A}","Confirmed/UncNA",IF(LEFT(G22,4)="{DAT","0123456789-",IF(LEFT(G22,4)="{Y/N","YN",IF(OR(LEFT(G22,4)="{N/A",LEFT(G22,4)="{LIS",LEFT(G22,4)="{No ",LEFT(G22,4)="{SEC",LEFT(G22,4)="{Mas"),Val!B$20,IF(LEFT(G22,4)="{TEX",Val!B$21,IF(LEFT(G22,4)="{ALP",Val!B$20,IF(LEFT(G22,4)="{COU",Val!B$20)))))))))))))))))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2" s="132"/>
      <c r="Y22" s="132"/>
      <c r="Z22" s="132"/>
      <c r="AA22" s="132"/>
      <c r="AB22" s="134"/>
      <c r="AC22" s="123" t="s">
        <v>1078</v>
      </c>
      <c r="AD22" s="132"/>
      <c r="AE22" s="132"/>
      <c r="AF22" s="132"/>
      <c r="AG22" s="129" t="s">
        <v>735</v>
      </c>
      <c r="AH22" s="132"/>
      <c r="AI22" s="117"/>
      <c r="AJ22" s="132"/>
      <c r="AK22" s="75"/>
    </row>
    <row r="23" spans="1:37" s="2" customFormat="1" ht="180" x14ac:dyDescent="0.25">
      <c r="A23" s="15" t="s">
        <v>1170</v>
      </c>
      <c r="B23" s="16" t="s">
        <v>126</v>
      </c>
      <c r="C23" s="17" t="s">
        <v>116</v>
      </c>
      <c r="D23" s="18" t="s">
        <v>62</v>
      </c>
      <c r="E23" s="19" t="s">
        <v>117</v>
      </c>
      <c r="F23" s="19" t="s">
        <v>735</v>
      </c>
      <c r="G23" s="108" t="s">
        <v>1106</v>
      </c>
      <c r="H23" s="43" t="s">
        <v>1129</v>
      </c>
      <c r="I23" s="88" t="s">
        <v>1321</v>
      </c>
      <c r="J23" s="160" t="s">
        <v>119</v>
      </c>
      <c r="K23" s="163" t="s">
        <v>120</v>
      </c>
      <c r="L23" s="140" t="s">
        <v>49</v>
      </c>
      <c r="M23" s="140" t="s">
        <v>50</v>
      </c>
      <c r="N23" s="142" t="s">
        <v>49</v>
      </c>
      <c r="O23" s="126">
        <f t="shared" ca="1" si="0"/>
        <v>1</v>
      </c>
      <c r="P23" s="126">
        <v>50</v>
      </c>
      <c r="Q23" s="127" t="str">
        <f ca="1">IF(AND(E23="Last notification date",MONTH(TODAY())&gt;9,DAY(TODAY())&gt;9),YEAR(TODAY())&amp;"-"&amp;MONTH(TODAY())&amp;"-"&amp;DAY(TODAY()),IF(AND(E23="Last notification date",MONTH(TODAY())&lt;9,DAY(TODAY())&lt;10),YEAR(TODAY())&amp;"-0"&amp;MONTH(TODAY())&amp;"-0"&amp;DAY(TODAY()),IF(AND(E23="Last notification date",MONTH(TODAY())&gt;9,DAY(TODAY())&lt;10),YEAR(TODAY())&amp;"-"&amp;MONTH(TODAY())&amp;"-0"&amp;DAY(TODAY()),IF(AND(E23="Last notification date",MONTH(TODAY())&lt;10,DAY(TODAY())&gt;9),YEAR(TODAY())&amp;"-0"&amp;MONTH(TODAY())&amp;"-"&amp;DAY(TODAY()),IF(LEFT(G23,4)="{SEC","SEC ID",IF(LEFT(G23,4)="{DAT","DATE",IF(LEFT(G23,4)="{TEX",Val!B$21,IF(LEFT(G23,4)="{ALP",Val!B$20,IF(LEFT(G23,4)="{COU",Val!B$20,IF(OR(LEFT(G23,4)="{ISI",LEFT(G23,4)="{LEI"),Val!B$17,IF(OR(LEFT(G23,4)="{CA_",LEFT(G23,4)="{Mas",LEFT(G23,4)="{Y/N",LEFT(G23,4)="{No ",LEFT(G23,4)="{N/A",LEFT(G23,4)="{Con",LEFT(G23,4)="{LIS"),"LIST","")))))))))))</f>
        <v xml:space="preserve"> !"#$%&amp;'()*+,-./0123456789:;&lt;=&gt;?@ABCDEFGHIJKLMNOPQRSTUVWXYZ[\]^_`abcdefghijklmnopqrstuvwxyz{|}</v>
      </c>
      <c r="R23" s="126">
        <f t="shared" si="2"/>
        <v>10</v>
      </c>
      <c r="S23" s="128" t="str">
        <f t="shared" si="3"/>
        <v/>
      </c>
      <c r="T23" s="126" t="str">
        <f t="shared" si="4"/>
        <v>UNK</v>
      </c>
      <c r="U23" s="126" t="str" cm="1">
        <f t="array" aca="1" ref="U23" ca="1">IF(AND(E23="Payment exemption explanation",ISBLANK(F23)=FALSE,F$77="Confirmed"),"FORMAT",IF(AND(E23="Historical Default and Loss Performance Data location",F$3="Public",ISBLANK(F23)=TRUE),"FORMAT",IF(AND(E22="Subject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UNK</v>
      </c>
      <c r="V23" s="126" t="b" cm="1">
        <f t="array" aca="1" ref="V23" ca="1">IF(OR(LEN(F23)&gt;P23+1),FALSE,IF(LEFT(G23,5)="{TEXT",TRUE,IF(AND(ISBLANK(F23)=FALSE,G23="{DATE_TEXT-YYYY-MM-DD}",LEN(F23)&lt;&gt;10),FALSE,IF(AND(ISBLANK(F23)=FALSE,ISNUMBER(SUMPRODUCT(SEARCH(MID(F23,ROW(INDIRECT("1:"&amp;LEN(TRIM(F23)))),1)," "&amp;W23&amp;CHAR(10)&amp;"""")))=FALSE),FALSE,TRUE))))</f>
        <v>1</v>
      </c>
      <c r="W23" s="127" t="str">
        <f>IF(G23="{Applicable/N/A}","N/Aplicable",IF(E23="Designated Entity LEI","ABCDEFGHIJKLMNOPQRSTUVWXYZ0123456789",IF(OR(G23="{ISIN}",G23="{LEI}"),";ABCDEFGHIJKLMNOPQRSTUVWXYZ0123456789",IF(G23="{Master Trust/Other}","Master TuOhe",IF(E23="Securitisation type","Privateublc",IF(LEFT(G23,4)="{CA_",Val!B$21,IF(G23="{COUNTRY_EU_LIST}"," ;abcdefghijklmnopqrstuvwxyzABCDEFGHIJKLMNOPQRSTUVWXYZ0123456789",IF(OR(G23="{NOTIFICATION ID}",G23="{SECURITISATION ID}"),Val!B$15,IF(G23="{COUNTRY_EU}"," ;abcdefghijklmnopqrstuvwxyzABCDEFGHIJKLMNOPQRSTUVWXYZ",IF(G23="{Confirmed/Unconfirmed}","ConfirmedUnc",IF(G23="{Confirmed/Unconfirmed/N/A}","Confirmed/UncNA",IF(LEFT(G23,4)="{DAT","0123456789-",IF(LEFT(G23,4)="{Y/N","YN",IF(OR(LEFT(G23,4)="{N/A",LEFT(G23,4)="{LIS",LEFT(G23,4)="{No ",LEFT(G23,4)="{SEC",LEFT(G23,4)="{Mas"),Val!B$20,IF(LEFT(G23,4)="{TEX",Val!B$21,IF(LEFT(G23,4)="{ALP",Val!B$20,IF(LEFT(G23,4)="{COU",Val!B$20)))))))))))))))))</f>
        <v xml:space="preserve"> ;abcdefghijklmnopqrstuvwxyzABCDEFGHIJKLMNOPQRSTUVWXYZ</v>
      </c>
      <c r="X23" s="132"/>
      <c r="Y23" s="132"/>
      <c r="Z23" s="132"/>
      <c r="AA23" s="132"/>
      <c r="AB23" s="134"/>
      <c r="AC23" s="123" t="s">
        <v>1079</v>
      </c>
      <c r="AD23" s="132"/>
      <c r="AE23" s="132"/>
      <c r="AF23" s="132"/>
      <c r="AG23" s="129" t="s">
        <v>737</v>
      </c>
      <c r="AH23" s="132"/>
      <c r="AI23" s="117"/>
      <c r="AJ23" s="132"/>
      <c r="AK23" s="75"/>
    </row>
    <row r="24" spans="1:37" s="2" customFormat="1" ht="270" x14ac:dyDescent="0.25">
      <c r="A24" s="15" t="s">
        <v>1171</v>
      </c>
      <c r="B24" s="16" t="s">
        <v>131</v>
      </c>
      <c r="C24" s="17" t="s">
        <v>116</v>
      </c>
      <c r="D24" s="18" t="s">
        <v>62</v>
      </c>
      <c r="E24" s="19" t="s">
        <v>119</v>
      </c>
      <c r="F24" s="19" t="s">
        <v>1477</v>
      </c>
      <c r="G24" s="111" t="s">
        <v>154</v>
      </c>
      <c r="H24" s="43" t="s">
        <v>1104</v>
      </c>
      <c r="I24" s="88" t="s">
        <v>1359</v>
      </c>
      <c r="J24" s="161"/>
      <c r="K24" s="164"/>
      <c r="L24" s="144" t="s">
        <v>49</v>
      </c>
      <c r="M24" s="144" t="s">
        <v>50</v>
      </c>
      <c r="N24" s="145"/>
      <c r="O24" s="126">
        <f t="shared" ca="1" si="0"/>
        <v>1</v>
      </c>
      <c r="P24" s="126">
        <v>100</v>
      </c>
      <c r="Q24" s="127" t="str">
        <f ca="1">IF(AND(E24="Last notification date",MONTH(TODAY())&gt;9,DAY(TODAY())&gt;9),YEAR(TODAY())&amp;"-"&amp;MONTH(TODAY())&amp;"-"&amp;DAY(TODAY()),IF(AND(E24="Last notification date",MONTH(TODAY())&lt;9,DAY(TODAY())&lt;10),YEAR(TODAY())&amp;"-0"&amp;MONTH(TODAY())&amp;"-0"&amp;DAY(TODAY()),IF(AND(E24="Last notification date",MONTH(TODAY())&gt;9,DAY(TODAY())&lt;10),YEAR(TODAY())&amp;"-"&amp;MONTH(TODAY())&amp;"-0"&amp;DAY(TODAY()),IF(AND(E24="Last notification date",MONTH(TODAY())&lt;10,DAY(TODAY())&gt;9),YEAR(TODAY())&amp;"-0"&amp;MONTH(TODAY())&amp;"-"&amp;DAY(TODAY()),IF(LEFT(G24,4)="{SEC","SEC ID",IF(LEFT(G24,4)="{DAT","DATE",IF(LEFT(G24,4)="{TEX",Val!B$21,IF(LEFT(G24,4)="{ALP",Val!B$20,IF(LEFT(G24,4)="{COU",Val!B$20,IF(OR(LEFT(G24,4)="{ISI",LEFT(G24,4)="{LEI"),Val!B$17,IF(OR(LEFT(G24,4)="{CA_",LEFT(G24,4)="{Mas",LEFT(G24,4)="{Y/N",LEFT(G24,4)="{No ",LEFT(G24,4)="{N/A",LEFT(G24,4)="{Con",LEFT(G24,4)="{LIS"),"LIST","")))))))))))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4" s="126">
        <f t="shared" si="2"/>
        <v>8</v>
      </c>
      <c r="S24" s="128" t="str">
        <f t="shared" si="3"/>
        <v/>
      </c>
      <c r="T24" s="126" t="str">
        <f t="shared" si="4"/>
        <v>UNK</v>
      </c>
      <c r="U24" s="126" t="str" cm="1">
        <f t="array" aca="1" ref="U24" ca="1">IF(AND(E24="Payment exemption explanation",ISBLANK(F24)=FALSE,F$77="Confirmed"),"FORMAT",IF(AND(E24="Historical Default and Loss Performance Data location",F$3="Public",ISBLANK(F24)=TRUE),"FORMAT",IF(AND(E23="Subject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TEXT</v>
      </c>
      <c r="V24" s="126" t="b" cm="1">
        <f t="array" aca="1" ref="V24" ca="1">IF(OR(LEN(F24)&gt;P24+1),FALSE,IF(LEFT(G24,5)="{TEXT",TRUE,IF(AND(ISBLANK(F24)=FALSE,G24="{DATE_TEXT-YYYY-MM-DD}",LEN(F24)&lt;&gt;10),FALSE,IF(AND(ISBLANK(F24)=FALSE,ISNUMBER(SUMPRODUCT(SEARCH(MID(F24,ROW(INDIRECT("1:"&amp;LEN(TRIM(F24)))),1)," "&amp;W24&amp;CHAR(10)&amp;"""")))=FALSE),FALSE,TRUE))))</f>
        <v>1</v>
      </c>
      <c r="W24" s="127" t="str">
        <f>IF(G24="{Applicable/N/A}","N/Aplicable",IF(E24="Designated Entity LEI","ABCDEFGHIJKLMNOPQRSTUVWXYZ0123456789",IF(OR(G24="{ISIN}",G24="{LEI}"),";ABCDEFGHIJKLMNOPQRSTUVWXYZ0123456789",IF(G24="{Master Trust/Other}","Master TuOhe",IF(E24="Securitisation type","Privateublc",IF(LEFT(G24,4)="{CA_",Val!B$21,IF(G24="{COUNTRY_EU_LIST}"," ;abcdefghijklmnopqrstuvwxyzABCDEFGHIJKLMNOPQRSTUVWXYZ0123456789",IF(OR(G24="{NOTIFICATION ID}",G24="{SECURITISATION ID}"),Val!B$15,IF(G24="{COUNTRY_EU}"," ;abcdefghijklmnopqrstuvwxyzABCDEFGHIJKLMNOPQRSTUVWXYZ",IF(G24="{Confirmed/Unconfirmed}","ConfirmedUnc",IF(G24="{Confirmed/Unconfirmed/N/A}","Confirmed/UncNA",IF(LEFT(G24,4)="{DAT","0123456789-",IF(LEFT(G24,4)="{Y/N","YN",IF(OR(LEFT(G24,4)="{N/A",LEFT(G24,4)="{LIS",LEFT(G24,4)="{No ",LEFT(G24,4)="{SEC",LEFT(G24,4)="{Mas"),Val!B$20,IF(LEFT(G24,4)="{TEX",Val!B$21,IF(LEFT(G24,4)="{ALP",Val!B$20,IF(LEFT(G24,4)="{COU",Val!B$20)))))))))))))))))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4" s="132"/>
      <c r="Y24" s="132"/>
      <c r="Z24" s="132"/>
      <c r="AA24" s="132"/>
      <c r="AB24" s="134"/>
      <c r="AC24" s="123" t="s">
        <v>1119</v>
      </c>
      <c r="AD24" s="132"/>
      <c r="AE24" s="132"/>
      <c r="AF24" s="132"/>
      <c r="AG24" s="129" t="s">
        <v>739</v>
      </c>
      <c r="AH24" s="132"/>
      <c r="AI24" s="117"/>
      <c r="AJ24" s="132"/>
      <c r="AK24" s="75"/>
    </row>
    <row r="25" spans="1:37" s="2" customFormat="1" ht="270" x14ac:dyDescent="0.25">
      <c r="A25" s="15" t="s">
        <v>1172</v>
      </c>
      <c r="B25" s="16" t="s">
        <v>1173</v>
      </c>
      <c r="C25" s="17" t="s">
        <v>116</v>
      </c>
      <c r="D25" s="18" t="s">
        <v>62</v>
      </c>
      <c r="E25" s="19" t="s">
        <v>1037</v>
      </c>
      <c r="F25" s="62"/>
      <c r="G25" s="111" t="s">
        <v>114</v>
      </c>
      <c r="H25" s="43" t="s">
        <v>1038</v>
      </c>
      <c r="I25" s="88" t="s">
        <v>1385</v>
      </c>
      <c r="J25" s="162"/>
      <c r="K25" s="165"/>
      <c r="L25" s="141"/>
      <c r="M25" s="141"/>
      <c r="N25" s="143"/>
      <c r="O25" s="126">
        <f t="shared" ca="1" si="0"/>
        <v>1</v>
      </c>
      <c r="P25" s="126">
        <v>5000</v>
      </c>
      <c r="Q25" s="127" t="str">
        <f ca="1">IF(AND(E25="Last notification date",MONTH(TODAY())&gt;9,DAY(TODAY())&gt;9),YEAR(TODAY())&amp;"-"&amp;MONTH(TODAY())&amp;"-"&amp;DAY(TODAY()),IF(AND(E25="Last notification date",MONTH(TODAY())&lt;9,DAY(TODAY())&lt;10),YEAR(TODAY())&amp;"-0"&amp;MONTH(TODAY())&amp;"-0"&amp;DAY(TODAY()),IF(AND(E25="Last notification date",MONTH(TODAY())&gt;9,DAY(TODAY())&lt;10),YEAR(TODAY())&amp;"-"&amp;MONTH(TODAY())&amp;"-0"&amp;DAY(TODAY()),IF(AND(E25="Last notification date",MONTH(TODAY())&lt;10,DAY(TODAY())&gt;9),YEAR(TODAY())&amp;"-0"&amp;MONTH(TODAY())&amp;"-"&amp;DAY(TODAY()),IF(LEFT(G25,4)="{SEC","SEC ID",IF(LEFT(G25,4)="{DAT","DATE",IF(LEFT(G25,4)="{TEX",Val!B$21,IF(LEFT(G25,4)="{ALP",Val!B$20,IF(LEFT(G25,4)="{COU",Val!B$20,IF(OR(LEFT(G25,4)="{ISI",LEFT(G25,4)="{LEI"),Val!B$17,IF(OR(LEFT(G25,4)="{CA_",LEFT(G25,4)="{Mas",LEFT(G25,4)="{Y/N",LEFT(G25,4)="{No ",LEFT(G25,4)="{N/A",LEFT(G25,4)="{Con",LEFT(G25,4)="{LIS"),"LIST","")))))))))))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5" s="126">
        <f t="shared" si="2"/>
        <v>0</v>
      </c>
      <c r="S25" s="128" t="str">
        <f t="shared" si="3"/>
        <v/>
      </c>
      <c r="T25" s="126" t="str">
        <f t="shared" si="4"/>
        <v>BLANK</v>
      </c>
      <c r="U25" s="126" t="str" cm="1">
        <f t="array" aca="1" ref="U25" ca="1">IF(AND(E25="Payment exemption explanation",ISBLANK(F25)=FALSE,F$77="Confirmed"),"FORMAT",IF(AND(E25="Historical Default and Loss Performance Data location",F$3="Public",ISBLANK(F25)=TRUE),"FORMAT",IF(AND(E24="Subject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TEXT</v>
      </c>
      <c r="V25" s="126" t="b" cm="1">
        <f t="array" aca="1" ref="V25" ca="1">IF(OR(LEN(F25)&gt;P25+1),FALSE,IF(LEFT(G25,5)="{TEXT",TRUE,IF(AND(ISBLANK(F25)=FALSE,G25="{DATE_TEXT-YYYY-MM-DD}",LEN(F25)&lt;&gt;10),FALSE,IF(AND(ISBLANK(F25)=FALSE,ISNUMBER(SUMPRODUCT(SEARCH(MID(F25,ROW(INDIRECT("1:"&amp;LEN(TRIM(F25)))),1)," "&amp;W25&amp;CHAR(10)&amp;"""")))=FALSE),FALSE,TRUE))))</f>
        <v>1</v>
      </c>
      <c r="W25" s="127" t="str">
        <f>IF(G25="{Applicable/N/A}","N/Aplicable",IF(E25="Designated Entity LEI","ABCDEFGHIJKLMNOPQRSTUVWXYZ0123456789",IF(OR(G25="{ISIN}",G25="{LEI}"),";ABCDEFGHIJKLMNOPQRSTUVWXYZ0123456789",IF(G25="{Master Trust/Other}","Master TuOhe",IF(E25="Securitisation type","Privateublc",IF(LEFT(G25,4)="{CA_",Val!B$21,IF(G25="{COUNTRY_EU_LIST}"," ;abcdefghijklmnopqrstuvwxyzABCDEFGHIJKLMNOPQRSTUVWXYZ0123456789",IF(OR(G25="{NOTIFICATION ID}",G25="{SECURITISATION ID}"),Val!B$15,IF(G25="{COUNTRY_EU}"," ;abcdefghijklmnopqrstuvwxyzABCDEFGHIJKLMNOPQRSTUVWXYZ",IF(G25="{Confirmed/Unconfirmed}","ConfirmedUnc",IF(G25="{Confirmed/Unconfirmed/N/A}","Confirmed/UncNA",IF(LEFT(G25,4)="{DAT","0123456789-",IF(LEFT(G25,4)="{Y/N","YN",IF(OR(LEFT(G25,4)="{N/A",LEFT(G25,4)="{LIS",LEFT(G25,4)="{No ",LEFT(G25,4)="{SEC",LEFT(G25,4)="{Mas"),Val!B$20,IF(LEFT(G25,4)="{TEX",Val!B$21,IF(LEFT(G25,4)="{ALP",Val!B$20,IF(LEFT(G25,4)="{COU",Val!B$20)))))))))))))))))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5" s="132"/>
      <c r="Y25" s="132"/>
      <c r="Z25" s="132"/>
      <c r="AA25" s="132"/>
      <c r="AB25" s="134"/>
      <c r="AC25" s="123" t="s">
        <v>811</v>
      </c>
      <c r="AD25" s="132"/>
      <c r="AE25" s="132"/>
      <c r="AF25" s="132"/>
      <c r="AG25" s="129" t="s">
        <v>741</v>
      </c>
      <c r="AH25" s="132"/>
      <c r="AI25" s="117"/>
      <c r="AJ25" s="132"/>
      <c r="AK25" s="75"/>
    </row>
    <row r="26" spans="1:37" s="2" customFormat="1" ht="120" x14ac:dyDescent="0.25">
      <c r="A26" s="15" t="s">
        <v>1174</v>
      </c>
      <c r="B26" s="16" t="s">
        <v>136</v>
      </c>
      <c r="C26" s="20" t="s">
        <v>123</v>
      </c>
      <c r="D26" s="21" t="s">
        <v>52</v>
      </c>
      <c r="E26" s="29" t="s">
        <v>124</v>
      </c>
      <c r="F26" s="65" t="s">
        <v>1488</v>
      </c>
      <c r="G26" s="112" t="s">
        <v>1141</v>
      </c>
      <c r="H26" s="44" t="s">
        <v>1144</v>
      </c>
      <c r="I26" s="94" t="s">
        <v>1322</v>
      </c>
      <c r="J26" s="89" t="s">
        <v>124</v>
      </c>
      <c r="K26" s="44" t="s">
        <v>125</v>
      </c>
      <c r="L26" s="44" t="s">
        <v>49</v>
      </c>
      <c r="M26" s="44" t="s">
        <v>50</v>
      </c>
      <c r="N26" s="78" t="s">
        <v>49</v>
      </c>
      <c r="O26" s="126" t="str">
        <f t="shared" ca="1" si="0"/>
        <v>FMT</v>
      </c>
      <c r="P26" s="126">
        <v>10</v>
      </c>
      <c r="Q26" s="127" t="str">
        <f ca="1">IF(AND(E26="Last notification date",MONTH(TODAY())&gt;9,DAY(TODAY())&gt;9),YEAR(TODAY())&amp;"-"&amp;MONTH(TODAY())&amp;"-"&amp;DAY(TODAY()),IF(AND(E26="Last notification date",MONTH(TODAY())&lt;9,DAY(TODAY())&lt;10),YEAR(TODAY())&amp;"-0"&amp;MONTH(TODAY())&amp;"-0"&amp;DAY(TODAY()),IF(AND(E26="Last notification date",MONTH(TODAY())&gt;9,DAY(TODAY())&lt;10),YEAR(TODAY())&amp;"-"&amp;MONTH(TODAY())&amp;"-0"&amp;DAY(TODAY()),IF(AND(E26="Last notification date",MONTH(TODAY())&lt;10,DAY(TODAY())&gt;9),YEAR(TODAY())&amp;"-0"&amp;MONTH(TODAY())&amp;"-"&amp;DAY(TODAY()),IF(LEFT(G26,4)="{SEC","SEC ID",IF(LEFT(G26,4)="{DAT","DATE",IF(LEFT(G26,4)="{TEX",Val!B$21,IF(LEFT(G26,4)="{ALP",Val!B$20,IF(LEFT(G26,4)="{COU",Val!B$20,IF(OR(LEFT(G26,4)="{ISI",LEFT(G26,4)="{LEI"),Val!B$17,IF(OR(LEFT(G26,4)="{CA_",LEFT(G26,4)="{Mas",LEFT(G26,4)="{Y/N",LEFT(G26,4)="{No ",LEFT(G26,4)="{N/A",LEFT(G26,4)="{Con",LEFT(G26,4)="{LIS"),"LIST","")))))))))))</f>
        <v>DATE</v>
      </c>
      <c r="R26" s="126">
        <f t="shared" si="2"/>
        <v>10</v>
      </c>
      <c r="S26" s="128" t="str">
        <f t="shared" si="3"/>
        <v/>
      </c>
      <c r="T26" s="126" t="str">
        <f t="shared" si="4"/>
        <v>UNK</v>
      </c>
      <c r="U26" s="126" t="str" cm="1">
        <f t="array" aca="1" ref="U26" ca="1">IF(AND(E26="Payment exemption explanation",ISBLANK(F26)=FALSE,F$77="Confirmed"),"FORMAT",IF(AND(E26="Historical Default and Loss Performance Data location",F$3="Public",ISBLANK(F26)=TRUE),"FORMAT",IF(AND(E25="Subject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FORMAT_CHAR</v>
      </c>
      <c r="V26" s="126" t="b" cm="1">
        <f t="array" aca="1" ref="V26" ca="1">IF(OR(LEN(F26)&gt;P26+1),FALSE,IF(LEFT(G26,5)="{TEXT",TRUE,IF(AND(ISBLANK(F26)=FALSE,G26="{DATE_TEXT-YYYY-MM-DD}",LEN(F26)&lt;&gt;10),FALSE,IF(AND(ISBLANK(F26)=FALSE,ISNUMBER(SUMPRODUCT(SEARCH(MID(F26,ROW(INDIRECT("1:"&amp;LEN(TRIM(F26)))),1)," "&amp;W26&amp;CHAR(10)&amp;"""")))=FALSE),FALSE,TRUE))))</f>
        <v>0</v>
      </c>
      <c r="W26" s="127" t="str">
        <f>IF(G26="{Applicable/N/A}","N/Aplicable",IF(E26="Designated Entity LEI","ABCDEFGHIJKLMNOPQRSTUVWXYZ0123456789",IF(OR(G26="{ISIN}",G26="{LEI}"),";ABCDEFGHIJKLMNOPQRSTUVWXYZ0123456789",IF(G26="{Master Trust/Other}","Master TuOhe",IF(E26="Securitisation type","Privateublc",IF(LEFT(G26,4)="{CA_",Val!B$21,IF(G26="{COUNTRY_EU_LIST}"," ;abcdefghijklmnopqrstuvwxyzABCDEFGHIJKLMNOPQRSTUVWXYZ0123456789",IF(OR(G26="{NOTIFICATION ID}",G26="{SECURITISATION ID}"),Val!B$15,IF(G26="{COUNTRY_EU}"," ;abcdefghijklmnopqrstuvwxyzABCDEFGHIJKLMNOPQRSTUVWXYZ",IF(G26="{Confirmed/Unconfirmed}","ConfirmedUnc",IF(G26="{Confirmed/Unconfirmed/N/A}","Confirmed/UncNA",IF(LEFT(G26,4)="{DAT","0123456789-",IF(LEFT(G26,4)="{Y/N","YN",IF(OR(LEFT(G26,4)="{N/A",LEFT(G26,4)="{LIS",LEFT(G26,4)="{No ",LEFT(G26,4)="{SEC",LEFT(G26,4)="{Mas"),Val!B$20,IF(LEFT(G26,4)="{TEX",Val!B$21,IF(LEFT(G26,4)="{ALP",Val!B$20,IF(LEFT(G26,4)="{COU",Val!B$20)))))))))))))))))</f>
        <v>0123456789-</v>
      </c>
      <c r="X26" s="132"/>
      <c r="Y26" s="132"/>
      <c r="Z26" s="132"/>
      <c r="AA26" s="132"/>
      <c r="AB26" s="134"/>
      <c r="AC26" s="123" t="s">
        <v>1120</v>
      </c>
      <c r="AD26" s="132"/>
      <c r="AE26" s="132"/>
      <c r="AF26" s="132"/>
      <c r="AG26" s="129" t="s">
        <v>743</v>
      </c>
      <c r="AH26" s="132"/>
      <c r="AI26" s="117"/>
      <c r="AJ26" s="132"/>
      <c r="AK26" s="75"/>
    </row>
    <row r="27" spans="1:37" s="2" customFormat="1" ht="165" x14ac:dyDescent="0.25">
      <c r="A27" s="15" t="s">
        <v>1175</v>
      </c>
      <c r="B27" s="16" t="s">
        <v>141</v>
      </c>
      <c r="C27" s="17" t="s">
        <v>127</v>
      </c>
      <c r="D27" s="18" t="s">
        <v>62</v>
      </c>
      <c r="E27" s="23" t="s">
        <v>128</v>
      </c>
      <c r="F27" s="23" t="s">
        <v>1098</v>
      </c>
      <c r="G27" s="111" t="s">
        <v>36</v>
      </c>
      <c r="H27" s="44" t="s">
        <v>1101</v>
      </c>
      <c r="I27" s="88" t="s">
        <v>1360</v>
      </c>
      <c r="J27" s="89" t="s">
        <v>129</v>
      </c>
      <c r="K27" s="44" t="s">
        <v>130</v>
      </c>
      <c r="L27" s="44" t="s">
        <v>49</v>
      </c>
      <c r="M27" s="44" t="s">
        <v>50</v>
      </c>
      <c r="N27" s="78" t="s">
        <v>49</v>
      </c>
      <c r="O27" s="126">
        <f t="shared" ca="1" si="0"/>
        <v>1</v>
      </c>
      <c r="P27" s="126">
        <v>35</v>
      </c>
      <c r="Q27" s="127" t="str">
        <f ca="1">IF(AND(E27="Last notification date",MONTH(TODAY())&gt;9,DAY(TODAY())&gt;9),YEAR(TODAY())&amp;"-"&amp;MONTH(TODAY())&amp;"-"&amp;DAY(TODAY()),IF(AND(E27="Last notification date",MONTH(TODAY())&lt;9,DAY(TODAY())&lt;10),YEAR(TODAY())&amp;"-0"&amp;MONTH(TODAY())&amp;"-0"&amp;DAY(TODAY()),IF(AND(E27="Last notification date",MONTH(TODAY())&gt;9,DAY(TODAY())&lt;10),YEAR(TODAY())&amp;"-"&amp;MONTH(TODAY())&amp;"-0"&amp;DAY(TODAY()),IF(AND(E27="Last notification date",MONTH(TODAY())&lt;10,DAY(TODAY())&gt;9),YEAR(TODAY())&amp;"-0"&amp;MONTH(TODAY())&amp;"-"&amp;DAY(TODAY()),IF(LEFT(G27,4)="{SEC","SEC ID",IF(LEFT(G27,4)="{DAT","DATE",IF(LEFT(G27,4)="{TEX",Val!B$21,IF(LEFT(G27,4)="{ALP",Val!B$20,IF(LEFT(G27,4)="{COU",Val!B$20,IF(OR(LEFT(G27,4)="{ISI",LEFT(G27,4)="{LEI"),Val!B$17,IF(OR(LEFT(G27,4)="{CA_",LEFT(G27,4)="{Mas",LEFT(G27,4)="{Y/N",LEFT(G27,4)="{No ",LEFT(G27,4)="{N/A",LEFT(G27,4)="{Con",LEFT(G27,4)="{LIS"),"LIST","")))))))))))</f>
        <v>LIST</v>
      </c>
      <c r="R27" s="126">
        <f t="shared" si="2"/>
        <v>27</v>
      </c>
      <c r="S27" s="128" t="str">
        <f t="shared" si="3"/>
        <v/>
      </c>
      <c r="T27" s="126" t="str">
        <f t="shared" si="4"/>
        <v>UNK</v>
      </c>
      <c r="U27" s="126" t="str" cm="1">
        <f t="array" aca="1" ref="U27" ca="1">IF(AND(E27="Payment exemption explanation",ISBLANK(F27)=FALSE,F$77="Confirmed"),"FORMAT",IF(AND(E27="Historical Default and Loss Performance Data location",F$3="Public",ISBLANK(F27)=TRUE),"FORMAT",IF(AND(E26="Subject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26" t="b" cm="1">
        <f t="array" aca="1" ref="V27" ca="1">IF(OR(LEN(F27)&gt;P27+1),FALSE,IF(LEFT(G27,5)="{TEXT",TRUE,IF(AND(ISBLANK(F27)=FALSE,G27="{DATE_TEXT-YYYY-MM-DD}",LEN(F27)&lt;&gt;10),FALSE,IF(AND(ISBLANK(F27)=FALSE,ISNUMBER(SUMPRODUCT(SEARCH(MID(F27,ROW(INDIRECT("1:"&amp;LEN(TRIM(F27)))),1)," "&amp;W27&amp;CHAR(10)&amp;"""")))=FALSE),FALSE,TRUE))))</f>
        <v>1</v>
      </c>
      <c r="W27" s="127" t="str">
        <f>IF(G27="{Applicable/N/A}","N/Aplicable",IF(E27="Designated Entity LEI","ABCDEFGHIJKLMNOPQRSTUVWXYZ0123456789",IF(OR(G27="{ISIN}",G27="{LEI}"),";ABCDEFGHIJKLMNOPQRSTUVWXYZ0123456789",IF(G27="{Master Trust/Other}","Master TuOhe",IF(E27="Securitisation type","Privateublc",IF(LEFT(G27,4)="{CA_",Val!B$21,IF(G27="{COUNTRY_EU_LIST}"," ;abcdefghijklmnopqrstuvwxyzABCDEFGHIJKLMNOPQRSTUVWXYZ0123456789",IF(OR(G27="{NOTIFICATION ID}",G27="{SECURITISATION ID}"),Val!B$15,IF(G27="{COUNTRY_EU}"," ;abcdefghijklmnopqrstuvwxyzABCDEFGHIJKLMNOPQRSTUVWXYZ",IF(G27="{Confirmed/Unconfirmed}","ConfirmedUnc",IF(G27="{Confirmed/Unconfirmed/N/A}","Confirmed/UncNA",IF(LEFT(G27,4)="{DAT","0123456789-",IF(LEFT(G27,4)="{Y/N","YN",IF(OR(LEFT(G27,4)="{N/A",LEFT(G27,4)="{LIS",LEFT(G27,4)="{No ",LEFT(G27,4)="{SEC",LEFT(G27,4)="{Mas"),Val!B$20,IF(LEFT(G27,4)="{TEX",Val!B$21,IF(LEFT(G27,4)="{ALP",Val!B$20,IF(LEFT(G27,4)="{COU",Val!B$20)))))))))))))))))</f>
        <v xml:space="preserve"> !"#$%&amp;'()*+,-./0123456789:;&lt;=&gt;?@ABCDEFGHIJKLMNOPQRSTUVWXYZ[\]^_`abcdefghijklmnopqrstuvwxyz{|}</v>
      </c>
      <c r="X27" s="132"/>
      <c r="Y27" s="132"/>
      <c r="Z27" s="132"/>
      <c r="AA27" s="132"/>
      <c r="AB27" s="134"/>
      <c r="AC27" s="123" t="s">
        <v>1080</v>
      </c>
      <c r="AD27" s="132"/>
      <c r="AE27" s="132"/>
      <c r="AF27" s="132"/>
      <c r="AG27" s="129" t="s">
        <v>745</v>
      </c>
      <c r="AH27" s="132"/>
      <c r="AI27" s="117"/>
      <c r="AJ27" s="132"/>
      <c r="AK27" s="75"/>
    </row>
    <row r="28" spans="1:37" s="2" customFormat="1" ht="120.75" x14ac:dyDescent="0.25">
      <c r="A28" s="15" t="s">
        <v>1176</v>
      </c>
      <c r="B28" s="16" t="s">
        <v>146</v>
      </c>
      <c r="C28" s="20" t="s">
        <v>132</v>
      </c>
      <c r="D28" s="21" t="s">
        <v>52</v>
      </c>
      <c r="E28" s="22" t="s">
        <v>133</v>
      </c>
      <c r="F28" s="66" t="s">
        <v>1478</v>
      </c>
      <c r="G28" s="110" t="s">
        <v>154</v>
      </c>
      <c r="H28" s="43" t="s">
        <v>134</v>
      </c>
      <c r="I28" s="94" t="s">
        <v>1386</v>
      </c>
      <c r="J28" s="89" t="s">
        <v>133</v>
      </c>
      <c r="K28" s="44" t="s">
        <v>134</v>
      </c>
      <c r="L28" s="44" t="s">
        <v>49</v>
      </c>
      <c r="M28" s="44" t="s">
        <v>50</v>
      </c>
      <c r="N28" s="78" t="s">
        <v>135</v>
      </c>
      <c r="O28" s="126">
        <f t="shared" ca="1" si="0"/>
        <v>1</v>
      </c>
      <c r="P28" s="126">
        <v>100</v>
      </c>
      <c r="Q28" s="127" t="str">
        <f ca="1">IF(AND(E28="Last notification date",MONTH(TODAY())&gt;9,DAY(TODAY())&gt;9),YEAR(TODAY())&amp;"-"&amp;MONTH(TODAY())&amp;"-"&amp;DAY(TODAY()),IF(AND(E28="Last notification date",MONTH(TODAY())&lt;9,DAY(TODAY())&lt;10),YEAR(TODAY())&amp;"-0"&amp;MONTH(TODAY())&amp;"-0"&amp;DAY(TODAY()),IF(AND(E28="Last notification date",MONTH(TODAY())&gt;9,DAY(TODAY())&lt;10),YEAR(TODAY())&amp;"-"&amp;MONTH(TODAY())&amp;"-0"&amp;DAY(TODAY()),IF(AND(E28="Last notification date",MONTH(TODAY())&lt;10,DAY(TODAY())&gt;9),YEAR(TODAY())&amp;"-0"&amp;MONTH(TODAY())&amp;"-"&amp;DAY(TODAY()),IF(LEFT(G28,4)="{SEC","SEC ID",IF(LEFT(G28,4)="{DAT","DATE",IF(LEFT(G28,4)="{TEX",Val!B$21,IF(LEFT(G28,4)="{ALP",Val!B$20,IF(LEFT(G28,4)="{COU",Val!B$20,IF(OR(LEFT(G28,4)="{ISI",LEFT(G28,4)="{LEI"),Val!B$17,IF(OR(LEFT(G28,4)="{CA_",LEFT(G28,4)="{Mas",LEFT(G28,4)="{Y/N",LEFT(G28,4)="{No ",LEFT(G28,4)="{N/A",LEFT(G28,4)="{Con",LEFT(G28,4)="{LIS"),"LIST","")))))))))))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28" s="126">
        <f t="shared" si="2"/>
        <v>41</v>
      </c>
      <c r="S28" s="128" t="str">
        <f t="shared" si="3"/>
        <v/>
      </c>
      <c r="T28" s="126" t="str">
        <f t="shared" si="4"/>
        <v>UNK</v>
      </c>
      <c r="U28" s="126" t="str" cm="1">
        <f t="array" aca="1" ref="U28" ca="1">IF(AND(E28="Payment exemption explanation",ISBLANK(F28)=FALSE,F$77="Confirmed"),"FORMAT",IF(AND(E28="Historical Default and Loss Performance Data location",F$3="Public",ISBLANK(F28)=TRUE),"FORMAT",IF(AND(E27="Subject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TEXT</v>
      </c>
      <c r="V28" s="126" t="b" cm="1">
        <f t="array" aca="1" ref="V28" ca="1">IF(OR(LEN(F28)&gt;P28+1),FALSE,IF(LEFT(G28,5)="{TEXT",TRUE,IF(AND(ISBLANK(F28)=FALSE,G28="{DATE_TEXT-YYYY-MM-DD}",LEN(F28)&lt;&gt;10),FALSE,IF(AND(ISBLANK(F28)=FALSE,ISNUMBER(SUMPRODUCT(SEARCH(MID(F28,ROW(INDIRECT("1:"&amp;LEN(TRIM(F28)))),1)," "&amp;W28&amp;CHAR(10)&amp;"""")))=FALSE),FALSE,TRUE))))</f>
        <v>1</v>
      </c>
      <c r="W28" s="127" t="str">
        <f>IF(G28="{Applicable/N/A}","N/Aplicable",IF(E28="Designated Entity LEI","ABCDEFGHIJKLMNOPQRSTUVWXYZ0123456789",IF(OR(G28="{ISIN}",G28="{LEI}"),";ABCDEFGHIJKLMNOPQRSTUVWXYZ0123456789",IF(G28="{Master Trust/Other}","Master TuOhe",IF(E28="Securitisation type","Privateublc",IF(LEFT(G28,4)="{CA_",Val!B$21,IF(G28="{COUNTRY_EU_LIST}"," ;abcdefghijklmnopqrstuvwxyzABCDEFGHIJKLMNOPQRSTUVWXYZ0123456789",IF(OR(G28="{NOTIFICATION ID}",G28="{SECURITISATION ID}"),Val!B$15,IF(G28="{COUNTRY_EU}"," ;abcdefghijklmnopqrstuvwxyzABCDEFGHIJKLMNOPQRSTUVWXYZ",IF(G28="{Confirmed/Unconfirmed}","ConfirmedUnc",IF(G28="{Confirmed/Unconfirmed/N/A}","Confirmed/UncNA",IF(LEFT(G28,4)="{DAT","0123456789-",IF(LEFT(G28,4)="{Y/N","YN",IF(OR(LEFT(G28,4)="{N/A",LEFT(G28,4)="{LIS",LEFT(G28,4)="{No ",LEFT(G28,4)="{SEC",LEFT(G28,4)="{Mas"),Val!B$20,IF(LEFT(G28,4)="{TEX",Val!B$21,IF(LEFT(G28,4)="{ALP",Val!B$20,IF(LEFT(G28,4)="{COU",Val!B$20)))))))))))))))))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28" s="132"/>
      <c r="Y28" s="132"/>
      <c r="Z28" s="132"/>
      <c r="AA28" s="132"/>
      <c r="AB28" s="134"/>
      <c r="AC28" s="123" t="s">
        <v>1121</v>
      </c>
      <c r="AD28" s="132"/>
      <c r="AE28" s="132"/>
      <c r="AF28" s="132"/>
      <c r="AG28" s="129" t="s">
        <v>747</v>
      </c>
      <c r="AH28" s="132"/>
      <c r="AI28" s="117"/>
      <c r="AJ28" s="132"/>
      <c r="AK28" s="75"/>
    </row>
    <row r="29" spans="1:37" s="2" customFormat="1" ht="409.5" x14ac:dyDescent="0.25">
      <c r="A29" s="15" t="s">
        <v>1177</v>
      </c>
      <c r="B29" s="16" t="s">
        <v>155</v>
      </c>
      <c r="C29" s="20" t="s">
        <v>137</v>
      </c>
      <c r="D29" s="21" t="s">
        <v>52</v>
      </c>
      <c r="E29" s="22" t="s">
        <v>138</v>
      </c>
      <c r="F29" s="22" t="s">
        <v>705</v>
      </c>
      <c r="G29" s="110" t="s">
        <v>36</v>
      </c>
      <c r="H29" s="43" t="s">
        <v>139</v>
      </c>
      <c r="I29" s="93" t="s">
        <v>1395</v>
      </c>
      <c r="J29" s="89" t="s">
        <v>138</v>
      </c>
      <c r="K29" s="44" t="s">
        <v>140</v>
      </c>
      <c r="L29" s="44" t="s">
        <v>49</v>
      </c>
      <c r="M29" s="44" t="s">
        <v>50</v>
      </c>
      <c r="N29" s="78" t="s">
        <v>49</v>
      </c>
      <c r="O29" s="126">
        <f t="shared" ca="1" si="0"/>
        <v>1</v>
      </c>
      <c r="P29" s="126">
        <v>100</v>
      </c>
      <c r="Q29" s="127" t="str">
        <f ca="1">IF(AND(E29="Last notification date",MONTH(TODAY())&gt;9,DAY(TODAY())&gt;9),YEAR(TODAY())&amp;"-"&amp;MONTH(TODAY())&amp;"-"&amp;DAY(TODAY()),IF(AND(E29="Last notification date",MONTH(TODAY())&lt;9,DAY(TODAY())&lt;10),YEAR(TODAY())&amp;"-0"&amp;MONTH(TODAY())&amp;"-0"&amp;DAY(TODAY()),IF(AND(E29="Last notification date",MONTH(TODAY())&gt;9,DAY(TODAY())&lt;10),YEAR(TODAY())&amp;"-"&amp;MONTH(TODAY())&amp;"-0"&amp;DAY(TODAY()),IF(AND(E29="Last notification date",MONTH(TODAY())&lt;10,DAY(TODAY())&gt;9),YEAR(TODAY())&amp;"-0"&amp;MONTH(TODAY())&amp;"-"&amp;DAY(TODAY()),IF(LEFT(G29,4)="{SEC","SEC ID",IF(LEFT(G29,4)="{DAT","DATE",IF(LEFT(G29,4)="{TEX",Val!B$21,IF(LEFT(G29,4)="{ALP",Val!B$20,IF(LEFT(G29,4)="{COU",Val!B$20,IF(OR(LEFT(G29,4)="{ISI",LEFT(G29,4)="{LEI"),Val!B$17,IF(OR(LEFT(G29,4)="{CA_",LEFT(G29,4)="{Mas",LEFT(G29,4)="{Y/N",LEFT(G29,4)="{No ",LEFT(G29,4)="{N/A",LEFT(G29,4)="{Con",LEFT(G29,4)="{LIS"),"LIST","")))))))))))</f>
        <v>LIST</v>
      </c>
      <c r="R29" s="126">
        <f t="shared" si="2"/>
        <v>17</v>
      </c>
      <c r="S29" s="128" t="str">
        <f t="shared" si="3"/>
        <v/>
      </c>
      <c r="T29" s="126" t="str">
        <f t="shared" si="4"/>
        <v>UNK</v>
      </c>
      <c r="U29" s="126" t="str" cm="1">
        <f t="array" aca="1" ref="U29" ca="1">IF(AND(E29="Payment exemption explanation",ISBLANK(F29)=FALSE,F$77="Confirmed"),"FORMAT",IF(AND(E29="Historical Default and Loss Performance Data location",F$3="Public",ISBLANK(F29)=TRUE),"FORMAT",IF(AND(E28="Subject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UNK</v>
      </c>
      <c r="V29" s="126" t="b" cm="1">
        <f t="array" aca="1" ref="V29" ca="1">IF(OR(LEN(F29)&gt;P29+1),FALSE,IF(LEFT(G29,5)="{TEXT",TRUE,IF(AND(ISBLANK(F29)=FALSE,G29="{DATE_TEXT-YYYY-MM-DD}",LEN(F29)&lt;&gt;10),FALSE,IF(AND(ISBLANK(F29)=FALSE,ISNUMBER(SUMPRODUCT(SEARCH(MID(F29,ROW(INDIRECT("1:"&amp;LEN(TRIM(F29)))),1)," "&amp;W29&amp;CHAR(10)&amp;"""")))=FALSE),FALSE,TRUE))))</f>
        <v>1</v>
      </c>
      <c r="W29" s="127" t="str">
        <f>IF(G29="{Applicable/N/A}","N/Aplicable",IF(E29="Designated Entity LEI","ABCDEFGHIJKLMNOPQRSTUVWXYZ0123456789",IF(OR(G29="{ISIN}",G29="{LEI}"),";ABCDEFGHIJKLMNOPQRSTUVWXYZ0123456789",IF(G29="{Master Trust/Other}","Master TuOhe",IF(E29="Securitisation type","Privateublc",IF(LEFT(G29,4)="{CA_",Val!B$21,IF(G29="{COUNTRY_EU_LIST}"," ;abcdefghijklmnopqrstuvwxyzABCDEFGHIJKLMNOPQRSTUVWXYZ0123456789",IF(OR(G29="{NOTIFICATION ID}",G29="{SECURITISATION ID}"),Val!B$15,IF(G29="{COUNTRY_EU}"," ;abcdefghijklmnopqrstuvwxyzABCDEFGHIJKLMNOPQRSTUVWXYZ",IF(G29="{Confirmed/Unconfirmed}","ConfirmedUnc",IF(G29="{Confirmed/Unconfirmed/N/A}","Confirmed/UncNA",IF(LEFT(G29,4)="{DAT","0123456789-",IF(LEFT(G29,4)="{Y/N","YN",IF(OR(LEFT(G29,4)="{N/A",LEFT(G29,4)="{LIS",LEFT(G29,4)="{No ",LEFT(G29,4)="{SEC",LEFT(G29,4)="{Mas"),Val!B$20,IF(LEFT(G29,4)="{TEX",Val!B$21,IF(LEFT(G29,4)="{ALP",Val!B$20,IF(LEFT(G29,4)="{COU",Val!B$20)))))))))))))))))</f>
        <v xml:space="preserve"> !"#$%&amp;'()*+,-./0123456789:;&lt;=&gt;?@ABCDEFGHIJKLMNOPQRSTUVWXYZ[\]^_`abcdefghijklmnopqrstuvwxyz{|}</v>
      </c>
      <c r="X29" s="132"/>
      <c r="Y29" s="132"/>
      <c r="Z29" s="132"/>
      <c r="AA29" s="132"/>
      <c r="AB29" s="134"/>
      <c r="AC29" s="123" t="s">
        <v>1122</v>
      </c>
      <c r="AD29" s="132"/>
      <c r="AE29" s="132"/>
      <c r="AF29" s="132"/>
      <c r="AG29" s="129" t="s">
        <v>749</v>
      </c>
      <c r="AH29" s="132"/>
      <c r="AI29" s="117"/>
      <c r="AJ29" s="132"/>
      <c r="AK29" s="75"/>
    </row>
    <row r="30" spans="1:37" s="2" customFormat="1" ht="165" x14ac:dyDescent="0.25">
      <c r="A30" s="15" t="s">
        <v>1178</v>
      </c>
      <c r="B30" s="16" t="s">
        <v>159</v>
      </c>
      <c r="C30" s="50" t="s">
        <v>142</v>
      </c>
      <c r="D30" s="49" t="s">
        <v>1140</v>
      </c>
      <c r="E30" s="48" t="s">
        <v>145</v>
      </c>
      <c r="F30" s="67"/>
      <c r="G30" s="113" t="s">
        <v>1141</v>
      </c>
      <c r="H30" s="43" t="s">
        <v>1105</v>
      </c>
      <c r="I30" s="93" t="s">
        <v>1354</v>
      </c>
      <c r="J30" s="152" t="s">
        <v>143</v>
      </c>
      <c r="K30" s="140" t="s">
        <v>144</v>
      </c>
      <c r="L30" s="140" t="s">
        <v>49</v>
      </c>
      <c r="M30" s="140" t="s">
        <v>50</v>
      </c>
      <c r="N30" s="142" t="s">
        <v>49</v>
      </c>
      <c r="O30" s="126">
        <f t="shared" ca="1" si="0"/>
        <v>1</v>
      </c>
      <c r="P30" s="126">
        <v>10</v>
      </c>
      <c r="Q30" s="127" t="str">
        <f ca="1">IF(AND(E30="Last notification date",MONTH(TODAY())&gt;9,DAY(TODAY())&gt;9),YEAR(TODAY())&amp;"-"&amp;MONTH(TODAY())&amp;"-"&amp;DAY(TODAY()),IF(AND(E30="Last notification date",MONTH(TODAY())&lt;9,DAY(TODAY())&lt;10),YEAR(TODAY())&amp;"-0"&amp;MONTH(TODAY())&amp;"-0"&amp;DAY(TODAY()),IF(AND(E30="Last notification date",MONTH(TODAY())&gt;9,DAY(TODAY())&lt;10),YEAR(TODAY())&amp;"-"&amp;MONTH(TODAY())&amp;"-0"&amp;DAY(TODAY()),IF(AND(E30="Last notification date",MONTH(TODAY())&lt;10,DAY(TODAY())&gt;9),YEAR(TODAY())&amp;"-0"&amp;MONTH(TODAY())&amp;"-"&amp;DAY(TODAY()),IF(LEFT(G30,4)="{SEC","SEC ID",IF(LEFT(G30,4)="{DAT","DATE",IF(LEFT(G30,4)="{TEX",Val!B$21,IF(LEFT(G30,4)="{ALP",Val!B$20,IF(LEFT(G30,4)="{COU",Val!B$20,IF(OR(LEFT(G30,4)="{ISI",LEFT(G30,4)="{LEI"),Val!B$17,IF(OR(LEFT(G30,4)="{CA_",LEFT(G30,4)="{Mas",LEFT(G30,4)="{Y/N",LEFT(G30,4)="{No ",LEFT(G30,4)="{N/A",LEFT(G30,4)="{Con",LEFT(G30,4)="{LIS"),"LIST","")))))))))))</f>
        <v>DATE</v>
      </c>
      <c r="R30" s="126">
        <f t="shared" si="2"/>
        <v>0</v>
      </c>
      <c r="S30" s="128" t="str">
        <f t="shared" si="3"/>
        <v/>
      </c>
      <c r="T30" s="126" t="str">
        <f t="shared" si="4"/>
        <v>BLANK</v>
      </c>
      <c r="U30" s="126" t="str" cm="1">
        <f t="array" aca="1" ref="U30" ca="1">IF(AND(E30="Payment exemption explanation",ISBLANK(F30)=FALSE,F$77="Confirmed"),"FORMAT",IF(AND(E30="Historical Default and Loss Performance Data location",F$3="Public",ISBLANK(F30)=TRUE),"FORMAT",IF(AND(E29="Subject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UNK</v>
      </c>
      <c r="V30" s="126" t="b" cm="1">
        <f t="array" aca="1" ref="V30" ca="1">IF(OR(LEN(F30)&gt;P30+1),FALSE,IF(LEFT(G30,5)="{TEXT",TRUE,IF(AND(ISBLANK(F30)=FALSE,G30="{DATE_TEXT-YYYY-MM-DD}",LEN(F30)&lt;&gt;10),FALSE,IF(AND(ISBLANK(F30)=FALSE,ISNUMBER(SUMPRODUCT(SEARCH(MID(F30,ROW(INDIRECT("1:"&amp;LEN(TRIM(F30)))),1)," "&amp;W30&amp;CHAR(10)&amp;"""")))=FALSE),FALSE,TRUE))))</f>
        <v>1</v>
      </c>
      <c r="W30" s="127" t="str">
        <f>IF(G30="{Applicable/N/A}","N/Aplicable",IF(E30="Designated Entity LEI","ABCDEFGHIJKLMNOPQRSTUVWXYZ0123456789",IF(OR(G30="{ISIN}",G30="{LEI}"),";ABCDEFGHIJKLMNOPQRSTUVWXYZ0123456789",IF(G30="{Master Trust/Other}","Master TuOhe",IF(E30="Securitisation type","Privateublc",IF(LEFT(G30,4)="{CA_",Val!B$21,IF(G30="{COUNTRY_EU_LIST}"," ;abcdefghijklmnopqrstuvwxyzABCDEFGHIJKLMNOPQRSTUVWXYZ0123456789",IF(OR(G30="{NOTIFICATION ID}",G30="{SECURITISATION ID}"),Val!B$15,IF(G30="{COUNTRY_EU}"," ;abcdefghijklmnopqrstuvwxyzABCDEFGHIJKLMNOPQRSTUVWXYZ",IF(G30="{Confirmed/Unconfirmed}","ConfirmedUnc",IF(G30="{Confirmed/Unconfirmed/N/A}","Confirmed/UncNA",IF(LEFT(G30,4)="{DAT","0123456789-",IF(LEFT(G30,4)="{Y/N","YN",IF(OR(LEFT(G30,4)="{N/A",LEFT(G30,4)="{LIS",LEFT(G30,4)="{No ",LEFT(G30,4)="{SEC",LEFT(G30,4)="{Mas"),Val!B$20,IF(LEFT(G30,4)="{TEX",Val!B$21,IF(LEFT(G30,4)="{ALP",Val!B$20,IF(LEFT(G30,4)="{COU",Val!B$20)))))))))))))))))</f>
        <v>0123456789-</v>
      </c>
      <c r="X30" s="132"/>
      <c r="Y30" s="132"/>
      <c r="Z30" s="132"/>
      <c r="AA30" s="132"/>
      <c r="AB30" s="134"/>
      <c r="AC30" s="123" t="s">
        <v>1123</v>
      </c>
      <c r="AD30" s="132"/>
      <c r="AE30" s="132"/>
      <c r="AF30" s="132"/>
      <c r="AG30" s="129" t="s">
        <v>751</v>
      </c>
      <c r="AH30" s="132"/>
      <c r="AI30" s="117"/>
      <c r="AJ30" s="132"/>
      <c r="AK30" s="75"/>
    </row>
    <row r="31" spans="1:37" s="2" customFormat="1" ht="240" x14ac:dyDescent="0.25">
      <c r="A31" s="15" t="s">
        <v>1179</v>
      </c>
      <c r="B31" s="16" t="s">
        <v>161</v>
      </c>
      <c r="C31" s="20" t="s">
        <v>142</v>
      </c>
      <c r="D31" s="21" t="s">
        <v>52</v>
      </c>
      <c r="E31" s="29" t="s">
        <v>1048</v>
      </c>
      <c r="F31" s="65"/>
      <c r="G31" s="112" t="s">
        <v>1141</v>
      </c>
      <c r="H31" s="44" t="s">
        <v>1143</v>
      </c>
      <c r="I31" s="94" t="s">
        <v>1361</v>
      </c>
      <c r="J31" s="156"/>
      <c r="K31" s="141"/>
      <c r="L31" s="141"/>
      <c r="M31" s="141"/>
      <c r="N31" s="143"/>
      <c r="O31" s="126" t="str">
        <f t="shared" ca="1" si="0"/>
        <v>FMT</v>
      </c>
      <c r="P31" s="126">
        <v>10</v>
      </c>
      <c r="Q31" s="127" t="str">
        <f ca="1">IF(AND(E31="Last notification date",MONTH(TODAY())&gt;9,DAY(TODAY())&gt;9),YEAR(TODAY())&amp;"-"&amp;MONTH(TODAY())&amp;"-"&amp;DAY(TODAY()),IF(AND(E31="Last notification date",MONTH(TODAY())&lt;9,DAY(TODAY())&lt;10),YEAR(TODAY())&amp;"-0"&amp;MONTH(TODAY())&amp;"-0"&amp;DAY(TODAY()),IF(AND(E31="Last notification date",MONTH(TODAY())&gt;9,DAY(TODAY())&lt;10),YEAR(TODAY())&amp;"-"&amp;MONTH(TODAY())&amp;"-0"&amp;DAY(TODAY()),IF(AND(E31="Last notification date",MONTH(TODAY())&lt;10,DAY(TODAY())&gt;9),YEAR(TODAY())&amp;"-0"&amp;MONTH(TODAY())&amp;"-"&amp;DAY(TODAY()),IF(LEFT(G31,4)="{SEC","SEC ID",IF(LEFT(G31,4)="{DAT","DATE",IF(LEFT(G31,4)="{TEX",Val!B$21,IF(LEFT(G31,4)="{ALP",Val!B$20,IF(LEFT(G31,4)="{COU",Val!B$20,IF(OR(LEFT(G31,4)="{ISI",LEFT(G31,4)="{LEI"),Val!B$17,IF(OR(LEFT(G31,4)="{CA_",LEFT(G31,4)="{Mas",LEFT(G31,4)="{Y/N",LEFT(G31,4)="{No ",LEFT(G31,4)="{N/A",LEFT(G31,4)="{Con",LEFT(G31,4)="{LIS"),"LIST","")))))))))))</f>
        <v>2023-08-23</v>
      </c>
      <c r="R31" s="126">
        <f t="shared" si="2"/>
        <v>0</v>
      </c>
      <c r="S31" s="128" t="str">
        <f t="shared" si="3"/>
        <v/>
      </c>
      <c r="T31" s="126" t="str">
        <f t="shared" si="4"/>
        <v>EMPTY</v>
      </c>
      <c r="U31" s="126" t="str" cm="1">
        <f t="array" aca="1" ref="U31" ca="1">IF(AND(E31="Payment exemption explanation",ISBLANK(F31)=FALSE,F$77="Confirmed"),"FORMAT",IF(AND(E31="Historical Default and Loss Performance Data location",F$3="Public",ISBLANK(F31)=TRUE),"FORMAT",IF(AND(E30="Subject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FORMAT</v>
      </c>
      <c r="V31" s="126" t="b" cm="1">
        <f t="array" aca="1" ref="V31" ca="1">IF(OR(LEN(F31)&gt;P31+1),FALSE,IF(LEFT(G31,5)="{TEXT",TRUE,IF(AND(ISBLANK(F31)=FALSE,G31="{DATE_TEXT-YYYY-MM-DD}",LEN(F31)&lt;&gt;10),FALSE,IF(AND(ISBLANK(F31)=FALSE,ISNUMBER(SUMPRODUCT(SEARCH(MID(F31,ROW(INDIRECT("1:"&amp;LEN(TRIM(F31)))),1)," "&amp;W31&amp;CHAR(10)&amp;"""")))=FALSE),FALSE,TRUE))))</f>
        <v>1</v>
      </c>
      <c r="W31" s="127" t="str">
        <f>IF(G31="{Applicable/N/A}","N/Aplicable",IF(E31="Designated Entity LEI","ABCDEFGHIJKLMNOPQRSTUVWXYZ0123456789",IF(OR(G31="{ISIN}",G31="{LEI}"),";ABCDEFGHIJKLMNOPQRSTUVWXYZ0123456789",IF(G31="{Master Trust/Other}","Master TuOhe",IF(E31="Securitisation type","Privateublc",IF(LEFT(G31,4)="{CA_",Val!B$21,IF(G31="{COUNTRY_EU_LIST}"," ;abcdefghijklmnopqrstuvwxyzABCDEFGHIJKLMNOPQRSTUVWXYZ0123456789",IF(OR(G31="{NOTIFICATION ID}",G31="{SECURITISATION ID}"),Val!B$15,IF(G31="{COUNTRY_EU}"," ;abcdefghijklmnopqrstuvwxyzABCDEFGHIJKLMNOPQRSTUVWXYZ",IF(G31="{Confirmed/Unconfirmed}","ConfirmedUnc",IF(G31="{Confirmed/Unconfirmed/N/A}","Confirmed/UncNA",IF(LEFT(G31,4)="{DAT","0123456789-",IF(LEFT(G31,4)="{Y/N","YN",IF(OR(LEFT(G31,4)="{N/A",LEFT(G31,4)="{LIS",LEFT(G31,4)="{No ",LEFT(G31,4)="{SEC",LEFT(G31,4)="{Mas"),Val!B$20,IF(LEFT(G31,4)="{TEX",Val!B$21,IF(LEFT(G31,4)="{ALP",Val!B$20,IF(LEFT(G31,4)="{COU",Val!B$20)))))))))))))))))</f>
        <v>0123456789-</v>
      </c>
      <c r="X31" s="132"/>
      <c r="Y31" s="132"/>
      <c r="Z31" s="132"/>
      <c r="AA31" s="132"/>
      <c r="AB31" s="134"/>
      <c r="AC31" s="123" t="s">
        <v>1094</v>
      </c>
      <c r="AD31" s="132"/>
      <c r="AE31" s="132"/>
      <c r="AF31" s="132"/>
      <c r="AG31" s="129" t="s">
        <v>754</v>
      </c>
      <c r="AH31" s="132"/>
      <c r="AI31" s="117"/>
      <c r="AJ31" s="132"/>
      <c r="AK31" s="75"/>
    </row>
    <row r="32" spans="1:37" s="2" customFormat="1" ht="165" x14ac:dyDescent="0.25">
      <c r="A32" s="15" t="s">
        <v>1180</v>
      </c>
      <c r="B32" s="16" t="s">
        <v>166</v>
      </c>
      <c r="C32" s="20" t="s">
        <v>147</v>
      </c>
      <c r="D32" s="21" t="s">
        <v>52</v>
      </c>
      <c r="E32" s="22" t="s">
        <v>148</v>
      </c>
      <c r="F32" s="22" t="s">
        <v>149</v>
      </c>
      <c r="G32" s="110" t="s">
        <v>41</v>
      </c>
      <c r="H32" s="44" t="s">
        <v>1060</v>
      </c>
      <c r="I32" s="88" t="s">
        <v>1323</v>
      </c>
      <c r="J32" s="152" t="s">
        <v>150</v>
      </c>
      <c r="K32" s="140" t="s">
        <v>151</v>
      </c>
      <c r="L32" s="140" t="s">
        <v>152</v>
      </c>
      <c r="M32" s="140" t="s">
        <v>50</v>
      </c>
      <c r="N32" s="142" t="s">
        <v>49</v>
      </c>
      <c r="O32" s="126">
        <f t="shared" ca="1" si="0"/>
        <v>1</v>
      </c>
      <c r="P32" s="126">
        <v>1</v>
      </c>
      <c r="Q32" s="127" t="str">
        <f ca="1">IF(AND(E32="Last notification date",MONTH(TODAY())&gt;9,DAY(TODAY())&gt;9),YEAR(TODAY())&amp;"-"&amp;MONTH(TODAY())&amp;"-"&amp;DAY(TODAY()),IF(AND(E32="Last notification date",MONTH(TODAY())&lt;9,DAY(TODAY())&lt;10),YEAR(TODAY())&amp;"-0"&amp;MONTH(TODAY())&amp;"-0"&amp;DAY(TODAY()),IF(AND(E32="Last notification date",MONTH(TODAY())&gt;9,DAY(TODAY())&lt;10),YEAR(TODAY())&amp;"-"&amp;MONTH(TODAY())&amp;"-0"&amp;DAY(TODAY()),IF(AND(E32="Last notification date",MONTH(TODAY())&lt;10,DAY(TODAY())&gt;9),YEAR(TODAY())&amp;"-0"&amp;MONTH(TODAY())&amp;"-"&amp;DAY(TODAY()),IF(LEFT(G32,4)="{SEC","SEC ID",IF(LEFT(G32,4)="{DAT","DATE",IF(LEFT(G32,4)="{TEX",Val!B$21,IF(LEFT(G32,4)="{ALP",Val!B$20,IF(LEFT(G32,4)="{COU",Val!B$20,IF(OR(LEFT(G32,4)="{ISI",LEFT(G32,4)="{LEI"),Val!B$17,IF(OR(LEFT(G32,4)="{CA_",LEFT(G32,4)="{Mas",LEFT(G32,4)="{Y/N",LEFT(G32,4)="{No ",LEFT(G32,4)="{N/A",LEFT(G32,4)="{Con",LEFT(G32,4)="{LIS"),"LIST","")))))))))))</f>
        <v>LIST</v>
      </c>
      <c r="R32" s="126">
        <f t="shared" si="2"/>
        <v>1</v>
      </c>
      <c r="S32" s="128"/>
      <c r="T32" s="126" t="str">
        <f t="shared" si="4"/>
        <v>UNK</v>
      </c>
      <c r="U32" s="126" t="str" cm="1">
        <f t="array" aca="1" ref="U32" ca="1">IF(AND(E32="Payment exemption explanation",ISBLANK(F32)=FALSE,F$77="Confirmed"),"FORMAT",IF(AND(E32="Historical Default and Loss Performance Data location",F$3="Public",ISBLANK(F32)=TRUE),"FORMAT",IF(AND(E31="Subject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26" t="b" cm="1">
        <f t="array" aca="1" ref="V32" ca="1">IF(OR(LEN(F32)&gt;P32+1),FALSE,IF(LEFT(G32,5)="{TEXT",TRUE,IF(AND(ISBLANK(F32)=FALSE,G32="{DATE_TEXT-YYYY-MM-DD}",LEN(F32)&lt;&gt;10),FALSE,IF(AND(ISBLANK(F32)=FALSE,ISNUMBER(SUMPRODUCT(SEARCH(MID(F32,ROW(INDIRECT("1:"&amp;LEN(TRIM(F32)))),1)," "&amp;W32&amp;CHAR(10)&amp;"""")))=FALSE),FALSE,TRUE))))</f>
        <v>1</v>
      </c>
      <c r="W32" s="127" t="str">
        <f>IF(G32="{Applicable/N/A}","N/Aplicable",IF(E32="Designated Entity LEI","ABCDEFGHIJKLMNOPQRSTUVWXYZ0123456789",IF(OR(G32="{ISIN}",G32="{LEI}"),";ABCDEFGHIJKLMNOPQRSTUVWXYZ0123456789",IF(G32="{Master Trust/Other}","Master TuOhe",IF(E32="Securitisation type","Privateublc",IF(LEFT(G32,4)="{CA_",Val!B$21,IF(G32="{COUNTRY_EU_LIST}"," ;abcdefghijklmnopqrstuvwxyzABCDEFGHIJKLMNOPQRSTUVWXYZ0123456789",IF(OR(G32="{NOTIFICATION ID}",G32="{SECURITISATION ID}"),Val!B$15,IF(G32="{COUNTRY_EU}"," ;abcdefghijklmnopqrstuvwxyzABCDEFGHIJKLMNOPQRSTUVWXYZ",IF(G32="{Confirmed/Unconfirmed}","ConfirmedUnc",IF(G32="{Confirmed/Unconfirmed/N/A}","Confirmed/UncNA",IF(LEFT(G32,4)="{DAT","0123456789-",IF(LEFT(G32,4)="{Y/N","YN",IF(OR(LEFT(G32,4)="{N/A",LEFT(G32,4)="{LIS",LEFT(G32,4)="{No ",LEFT(G32,4)="{SEC",LEFT(G32,4)="{Mas"),Val!B$20,IF(LEFT(G32,4)="{TEX",Val!B$21,IF(LEFT(G32,4)="{ALP",Val!B$20,IF(LEFT(G32,4)="{COU",Val!B$20)))))))))))))))))</f>
        <v>YN</v>
      </c>
      <c r="X32" s="132"/>
      <c r="Y32" s="132"/>
      <c r="Z32" s="132"/>
      <c r="AA32" s="132"/>
      <c r="AB32" s="134"/>
      <c r="AC32" s="123" t="s">
        <v>1082</v>
      </c>
      <c r="AD32" s="132"/>
      <c r="AE32" s="132"/>
      <c r="AF32" s="132"/>
      <c r="AG32" s="129" t="s">
        <v>757</v>
      </c>
      <c r="AH32" s="132"/>
      <c r="AI32" s="117"/>
      <c r="AJ32" s="132"/>
      <c r="AK32" s="75"/>
    </row>
    <row r="33" spans="1:37" s="2" customFormat="1" ht="120.75" x14ac:dyDescent="0.25">
      <c r="A33" s="15" t="s">
        <v>1181</v>
      </c>
      <c r="B33" s="16" t="s">
        <v>172</v>
      </c>
      <c r="C33" s="17" t="s">
        <v>147</v>
      </c>
      <c r="D33" s="18" t="s">
        <v>62</v>
      </c>
      <c r="E33" s="23" t="s">
        <v>153</v>
      </c>
      <c r="F33" s="68" t="s">
        <v>1479</v>
      </c>
      <c r="G33" s="114" t="s">
        <v>114</v>
      </c>
      <c r="H33" s="44" t="s">
        <v>151</v>
      </c>
      <c r="I33" s="88" t="s">
        <v>1363</v>
      </c>
      <c r="J33" s="153" t="s">
        <v>150</v>
      </c>
      <c r="K33" s="141"/>
      <c r="L33" s="144" t="s">
        <v>152</v>
      </c>
      <c r="M33" s="144" t="s">
        <v>50</v>
      </c>
      <c r="N33" s="145" t="s">
        <v>49</v>
      </c>
      <c r="O33" s="126">
        <f t="shared" ca="1" si="0"/>
        <v>1</v>
      </c>
      <c r="P33" s="126">
        <v>5000</v>
      </c>
      <c r="Q33" s="127" t="str">
        <f ca="1">IF(AND(E33="Last notification date",MONTH(TODAY())&gt;9,DAY(TODAY())&gt;9),YEAR(TODAY())&amp;"-"&amp;MONTH(TODAY())&amp;"-"&amp;DAY(TODAY()),IF(AND(E33="Last notification date",MONTH(TODAY())&lt;9,DAY(TODAY())&lt;10),YEAR(TODAY())&amp;"-0"&amp;MONTH(TODAY())&amp;"-0"&amp;DAY(TODAY()),IF(AND(E33="Last notification date",MONTH(TODAY())&gt;9,DAY(TODAY())&lt;10),YEAR(TODAY())&amp;"-"&amp;MONTH(TODAY())&amp;"-0"&amp;DAY(TODAY()),IF(AND(E33="Last notification date",MONTH(TODAY())&lt;10,DAY(TODAY())&gt;9),YEAR(TODAY())&amp;"-0"&amp;MONTH(TODAY())&amp;"-"&amp;DAY(TODAY()),IF(LEFT(G33,4)="{SEC","SEC ID",IF(LEFT(G33,4)="{DAT","DATE",IF(LEFT(G33,4)="{TEX",Val!B$21,IF(LEFT(G33,4)="{ALP",Val!B$20,IF(LEFT(G33,4)="{COU",Val!B$20,IF(OR(LEFT(G33,4)="{ISI",LEFT(G33,4)="{LEI"),Val!B$17,IF(OR(LEFT(G33,4)="{CA_",LEFT(G33,4)="{Mas",LEFT(G33,4)="{Y/N",LEFT(G33,4)="{No ",LEFT(G33,4)="{N/A",LEFT(G33,4)="{Con",LEFT(G33,4)="{LIS"),"LIST","")))))))))))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3" s="126">
        <f t="shared" si="2"/>
        <v>120</v>
      </c>
      <c r="S33" s="128"/>
      <c r="T33" s="126" t="str">
        <f t="shared" si="4"/>
        <v>UNK</v>
      </c>
      <c r="U33" s="126" t="str" cm="1">
        <f t="array" aca="1" ref="U33" ca="1">IF(AND(E33="Payment exemption explanation",ISBLANK(F33)=FALSE,F$77="Confirmed"),"FORMAT",IF(AND(E33="Historical Default and Loss Performance Data location",F$3="Public",ISBLANK(F33)=TRUE),"FORMAT",IF(AND(E32="Subject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TEXT</v>
      </c>
      <c r="V33" s="126" t="b" cm="1">
        <f t="array" aca="1" ref="V33" ca="1">IF(OR(LEN(F33)&gt;P33+1),FALSE,IF(LEFT(G33,5)="{TEXT",TRUE,IF(AND(ISBLANK(F33)=FALSE,G33="{DATE_TEXT-YYYY-MM-DD}",LEN(F33)&lt;&gt;10),FALSE,IF(AND(ISBLANK(F33)=FALSE,ISNUMBER(SUMPRODUCT(SEARCH(MID(F33,ROW(INDIRECT("1:"&amp;LEN(TRIM(F33)))),1)," "&amp;W33&amp;CHAR(10)&amp;"""")))=FALSE),FALSE,TRUE))))</f>
        <v>1</v>
      </c>
      <c r="W33" s="127" t="str">
        <f>IF(G33="{Applicable/N/A}","N/Aplicable",IF(E33="Designated Entity LEI","ABCDEFGHIJKLMNOPQRSTUVWXYZ0123456789",IF(OR(G33="{ISIN}",G33="{LEI}"),";ABCDEFGHIJKLMNOPQRSTUVWXYZ0123456789",IF(G33="{Master Trust/Other}","Master TuOhe",IF(E33="Securitisation type","Privateublc",IF(LEFT(G33,4)="{CA_",Val!B$21,IF(G33="{COUNTRY_EU_LIST}"," ;abcdefghijklmnopqrstuvwxyzABCDEFGHIJKLMNOPQRSTUVWXYZ0123456789",IF(OR(G33="{NOTIFICATION ID}",G33="{SECURITISATION ID}"),Val!B$15,IF(G33="{COUNTRY_EU}"," ;abcdefghijklmnopqrstuvwxyzABCDEFGHIJKLMNOPQRSTUVWXYZ",IF(G33="{Confirmed/Unconfirmed}","ConfirmedUnc",IF(G33="{Confirmed/Unconfirmed/N/A}","Confirmed/UncNA",IF(LEFT(G33,4)="{DAT","0123456789-",IF(LEFT(G33,4)="{Y/N","YN",IF(OR(LEFT(G33,4)="{N/A",LEFT(G33,4)="{LIS",LEFT(G33,4)="{No ",LEFT(G33,4)="{SEC",LEFT(G33,4)="{Mas"),Val!B$20,IF(LEFT(G33,4)="{TEX",Val!B$21,IF(LEFT(G33,4)="{ALP",Val!B$20,IF(LEFT(G33,4)="{COU",Val!B$20)))))))))))))))))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3" s="132"/>
      <c r="Y33" s="132"/>
      <c r="Z33" s="132"/>
      <c r="AA33" s="132"/>
      <c r="AB33" s="134"/>
      <c r="AC33" s="123" t="s">
        <v>1124</v>
      </c>
      <c r="AD33" s="132"/>
      <c r="AE33" s="132"/>
      <c r="AF33" s="132"/>
      <c r="AG33" s="129" t="s">
        <v>764</v>
      </c>
      <c r="AH33" s="132"/>
      <c r="AI33" s="117"/>
      <c r="AJ33" s="132"/>
      <c r="AK33" s="75"/>
    </row>
    <row r="34" spans="1:37" s="2" customFormat="1" ht="120.75" x14ac:dyDescent="0.25">
      <c r="A34" s="15" t="s">
        <v>1182</v>
      </c>
      <c r="B34" s="16" t="s">
        <v>178</v>
      </c>
      <c r="C34" s="17" t="s">
        <v>156</v>
      </c>
      <c r="D34" s="18" t="s">
        <v>62</v>
      </c>
      <c r="E34" s="23" t="s">
        <v>157</v>
      </c>
      <c r="F34" s="69" t="s">
        <v>1480</v>
      </c>
      <c r="G34" s="114" t="s">
        <v>154</v>
      </c>
      <c r="H34" s="44" t="s">
        <v>1058</v>
      </c>
      <c r="I34" s="88" t="s">
        <v>1324</v>
      </c>
      <c r="J34" s="152" t="s">
        <v>150</v>
      </c>
      <c r="K34" s="140" t="s">
        <v>158</v>
      </c>
      <c r="L34" s="140" t="s">
        <v>152</v>
      </c>
      <c r="M34" s="140" t="s">
        <v>50</v>
      </c>
      <c r="N34" s="142" t="s">
        <v>49</v>
      </c>
      <c r="O34" s="126">
        <f t="shared" ref="O34:O65" ca="1" si="5">IF(LEFT(U34,6)="FORMAT","FMT",IF(AND(E34="Designated Entity LEI",ISBLANK(F34)=FALSE,ISNUMBER(SEARCH(F34,F$8))=FALSE,ISNUMBER(SEARCH(F34,F$11))=FALSE),"DE",IF(AND(C34="STSS1",OR(AND(E34="Instrument ISIN",ISBLANK(F34)=TRUE,ISBLANK(F35)=TRUE,ISBLANK(F36)=TRUE),AND(E34="Instrument code",ISBLANK(F34)=TRUE,ISBLANK(F33)=TRUE,ISBLANK(F$5)=TRUE),AND(E34="Instrument code type",ISBLANK(F34)=TRUE,ISBLANK(F35)=TRUE,ISBLANK(F33)=TRUE),AND(E34="Instrument code",ISBLANK(F34)=TRUE,ISBLANK(F33)=FALSE),AND(E34="Instrument code type",ISBLANK(F34)=FALSE,ISBLANK(F35)=TRUE))),"S1",IF(AND(C34="STSS8",OR(AND(OR(E34="Sponsor country",E34="Originator country",E34="SSPE country",E34="Original Lender country"),ISBLANK(F35)=FALSE,ISBLANK(F34)=FALSE),AND(RIGHT(E34,23)="(if multiple countries)",ISBLANK(F33)=FALSE,ISBLANK(F34)=FALSE),AND(OR(E34="Sponsor country",E34="Originator country",E34="Original Lender country"),ISBLANK(F35)=TRUE,ISBLANK(F34)=TRUE,ISBLANK(F33)=FALSE))),"S8",IF(AND(C34="STSS5",OR(AND(E34="Exemption on Prospectus",ISBLANK(F34)=TRUE,ISBLANK(F33)=TRUE,ISBLANK(F$23)=TRUE,F$3="Public"),AND(E34="Prospectus Country",ISBLANK(F34)=TRUE,ISBLANK(F35)=TRUE,ISBLANK(F36)=TRUE,F$3="Public"),AND(E34="Prospectus identifier ",ISBLANK(F34)=TRUE,ISBLANK(F35)=TRUE,ISBLANK(F33)=TRUE,F$3="Public"),AND(E34="Exemption on Prospectus",ISBLANK(F34)=FALSE,ISBLANK(F33)=FALSE,ISBLANK(F$23)=FALSE),AND(E34="Prospectus Country",ISBLANK(F34)=FALSE,ISBLANK(F35)=FALSE,ISBLANK(F36)=FALSE),AND(E34="Prospectus identifier ",ISBLANK(F34)=FALSE,ISBLANK(F33)=FALSE,ISBLANK(F33)=FALSE),AND(E34="Prospectus Country",ISBLANK(F34)=FALSE,ISBLANK(F35)=TRUE),AND(E34="Prospectus identifier",ISBLANK(F34)=FALSE,ISBLANK(F33)=TRUE),AND(E34="Prospectus Country",ISBLANK(F34)=TRUE,ISBLANK(F35)=FALSE),AND(E34="Prospectus identifier",ISBLANK(F34)=TRUE,ISBLANK(F33)=FALSE),AND(E34="Prospectus identifier",ISBLANK(F34)=FALSE,ISBLANK(F35)=FALSE,F$3="Public"),AND(E34="Prospectus Country",ISBLANK(F34)=FALSE,ISBLANK(F36)=FALSE,F$3="Public"))),"S5",IF(AND(C34="STSS6",E34="Securitisation Repository name",ISBLANK(F34)=TRUE,F$3="Public"),"S6",IF(AND(C34="STSS12",OR(AND(S34&lt;&gt;"",S34&gt;TODAY()+1))),"S12",IF(AND(C34="STSS13",OR(AND(F$32="N",E$32="Authorised Third party flag",E34&lt;&gt;"Authorised Third party flag",ISBLANK(F34)=FALSE),AND(F$32="Y",E$32="Authorised Third party flag",E34&lt;&gt;"Authorised Third party flag",ISBLANK(F34)=TRUE))),"S13",IF(AND(C34="STSS14",OR(AND(E$32="Authorised Third party flag",E34&lt;&gt;"Authorised Third party flag",F$32="N",ISBLANK(F34)=FALSE),AND(E$32="Authorised Third party flag",E34&lt;&gt;"Authorised Third party flag",F$32="Y",ISBLANK(F34)=TRUE),AND(E$32="Authorised Third party flag",E34&lt;&gt;"Authorised Third party flag",F$32="N",ISBLANK(F34)=FALSE),AND(E$32="Authorised Third party flag",E34&lt;&gt;"Authorised Third party flag",F$32="Y",ISBLANK(F34)=TRUE))),"S14",IF(AND(C34="STSS15",OR(AND(E$32="Authorised Third party flag",F$32="N",E34&lt;&gt;"Authorised Third party flag",ISBLANK(F34)=FALSE),AND(E34&lt;&gt;"Authorised Third party flag",E$32="Authorised Third party flag",F$32="Y",ISBLANK(F34)=TRUE),AND(RIGHT(E34,11)="t Authority",E$32="Authorised Third party flag",F$32="N",ISBLANK(F34)=FALSE))),"S15",IF(AND(C34="STSS4",OR(AND(E34="Multiple STS notifications reason",ISBLANK(F34)=TRUE,F33="Y"),AND(E34="Multiple STS notifications comment",ISBLANK(F34)=TRUE,F$20="Y"),AND(E34="Multiple STS notifications reason",ISBLANK(F34)=FALSE,F33="N"),AND(E34="Multiple STS notifications comment",ISBLANK(F34)=FALSE,F$20="N"))),"Trust",IF(OR(AND(RIGHT(G34,7)="ed/N/A}",F34&lt;&gt;"Confirmed",F34&lt;&gt;"Unconfirmed",F34&lt;&gt;"N/A"),AND(G34="{Confirmed/Unconfirmed}",F34&lt;&gt;"Confirmed",F34&lt;&gt;"Unconfirmed")),"lst",IF(AND(RIGHT(G33,7)="ed/N/A}",C34&lt;&gt;"STSS61",C34&lt;&gt;"STSS23",F33&lt;&gt;"N/A",ISBLANK(F34)=TRUE,D34="C"),"CND",IF(AND(F34="Unconfirmed",C34&lt;&gt;"STSS32"),"UCF",IF(AND(C34="STSS21",E34="Subject to severe clawback",F34="Y"),"S21",IF(AND(C34="STSS23",OR(AND(E33="The seller is not the original lender flag",F34="N/A",F33="Y"),AND(E33="The seller is not the original lender flag",F34&lt;&gt;"N/A",F33="N"),AND(E$48="The seller is not the original lender flag",ISBLANK(F34)=TRUE,F$48="Y"))),"S23",IF(AND(C34="STSS32",OR(AND(E34="Payment exemption",F$77="Unconfirmed",OR(F34="N/A",F34="No exemption",ISBLANK(F34)=TRUE)),AND(E34="Payment exemption",ISBLANK(F34)=FALSE,F$77="Confirmed"))),"S32",IF(AND(C34="STSS18",OR(AND(E34="Credit granting criteria compliance confirmation",F34&lt;&gt;"N/A",F33="N"),AND(E34="Credit granting criteria compliance confirmation",OR(ISBLANK(F34)=TRUE,F34="N/A"),F33="Y"))),"S18",IF(AND(C34="STSS19",OR(AND(F34&lt;&gt;"N/A",F$37="N",E34="Credit granting criteria supervision confirmation"),AND(OR(ISBLANK(F34)=TRUE,F34="N/A"),F$37="Y",E34="Credit granting criteria supervision confirmation"))),"S19",IF(AND(C34="STSS29",OR(AND(E34="Residential Loan requirement confirmation",F34&lt;&gt;"N/A",F$29&lt;&gt;"residential mortgages"),AND(E34="Residential Loan requirement confirmation",F34="N/A",F$29="residential mortgages"))),"S29",IF(AND(C34="STSS34",OR(AND(D34="C",E34="Other options used comment",F33="Y",ISBLANK(F34)=TRUE),AND(E34="Other options used comment",F33="N",D34="C",ISBLANK(F34)=FALSE),AND(E34="No compliance with risk retention requirements",F34="Y"),AND(E34="Vertical slice",F34="N",F35="N",F36="N",F37="N",F38="N",F39="N",F40="N"),AND(E34="Seller's share",F34="N",F35="N",F36="N",F37="N",F38="N",F39="N",F$87="N"),AND(E34="Randomly-selected exposures kept on balance sheet",F34="N",F35="N",F36="N",F37="N",F38="N",F$87="N",F$88="N"),AND(E34="First loss tranche",F34="N",F35="N",F36="N",F37="N",F$87="N",F$88="N",F$89="N"),AND(E34="First loss exposure in each asset indicator",F34="N",F35="N",F36="N",F$87="N",F$88="N",F$89="N",F$90="N"),AND(E34="No compliance with risk retention requirements",F34="N",F35="N",F$87="N",F$88="N",F$89="N",F$90="N",F$91="N"),AND(E34="Other option indicator",F34="N",F$87="N",F$88="N",F$89="N",F$90="N",F$91="N",F$92="N"),AND(E34="Retaining entity LEI",ISBLANK(F34)=TRUE,ISBLANK(F35)=TRUE),AND(E34="Retaining entity name",ISBLANK(F34)=TRUE,ISBLANK(F33)=TRUE))),"S34",IF(AND(C34="STSS37",OR(AND(F34="N/A",E34="Common standards underwriting derivatives confirmation",F$97&lt;&gt;"No derivatives"),AND(F34&lt;&gt;"N/A",E34="Common standards underwriting derivatives confirmation",F$97="No derivatives"))),"S37",IF(AND(C34="STSS44",F34="N/A",E34="Credit quality deterioration trigger confirmation",F$113="Confirmed"),"S44",IF(OR(AND(C34="STSS46",F34&lt;&gt;"N/A",E34="Credit quality deterioration trigger confirmation",F$119="N/A"),AND(C34="STSS46",F34="N/A",E34="Credit quality deterioration trigger confirmation",F$119&lt;&gt;"N/A")),"S46",IF(OR(AND(C34="STSS47",F34&lt;&gt;"N/A",E34="Insolvency-related event confirmation",F$119="N/A"),AND(C34="STS47",F34="N/A",E34="Insolvency-related event confirmation",F$119&lt;&gt;"N/A")),"S47",IF(OR(AND(C34="STSS48",F34&lt;&gt;"N/A",E34="Pre-determined threshold value confirmation",F$119="N/A"),AND(C34="STSS48",F34="N/A",E34="Pre-determined threshold value confirmation",F$119&lt;&gt;"N/A")),"S48",IF(OR(AND(C34="STSS49",F34&lt;&gt;"N/A",E34="New underlying exposures failure generation confirmation",F$119="N/A"),AND(C34="STSS49",F34="N/A",E34="New underlying exposures failure generation confirmation",F$119&lt;&gt;"N/A")),"S49",IF(AND(C34="STSS61",OR(AND(OR(F$29="residential mortgages",F$29="auto loans/leases"),F34="Not available",E34="Environmental performance availability"),AND(OR(F$29="residential mortgages",F$29="auto loans/leases"),F34="N/A",E34="Environmental performance availability"),AND(F$29&lt;&gt;"residential mortgages",F$29&lt;&gt;"auto loans/leases",F34&lt;&gt;"N/A",E34="Environmental performance availability"),AND(E34="Environmental performance explanation",F33="Available",ISBLANK(F34)=TRUE))),"S61",1))))))))))))))))))))))))))))</f>
        <v>1</v>
      </c>
      <c r="P34" s="126">
        <v>100</v>
      </c>
      <c r="Q34" s="127" t="str">
        <f ca="1">IF(AND(E34="Last notification date",MONTH(TODAY())&gt;9,DAY(TODAY())&gt;9),YEAR(TODAY())&amp;"-"&amp;MONTH(TODAY())&amp;"-"&amp;DAY(TODAY()),IF(AND(E34="Last notification date",MONTH(TODAY())&lt;9,DAY(TODAY())&lt;10),YEAR(TODAY())&amp;"-0"&amp;MONTH(TODAY())&amp;"-0"&amp;DAY(TODAY()),IF(AND(E34="Last notification date",MONTH(TODAY())&gt;9,DAY(TODAY())&lt;10),YEAR(TODAY())&amp;"-"&amp;MONTH(TODAY())&amp;"-0"&amp;DAY(TODAY()),IF(AND(E34="Last notification date",MONTH(TODAY())&lt;10,DAY(TODAY())&gt;9),YEAR(TODAY())&amp;"-0"&amp;MONTH(TODAY())&amp;"-"&amp;DAY(TODAY()),IF(LEFT(G34,4)="{SEC","SEC ID",IF(LEFT(G34,4)="{DAT","DATE",IF(LEFT(G34,4)="{TEX",Val!B$21,IF(LEFT(G34,4)="{ALP",Val!B$20,IF(LEFT(G34,4)="{COU",Val!B$20,IF(OR(LEFT(G34,4)="{ISI",LEFT(G34,4)="{LEI"),Val!B$17,IF(OR(LEFT(G34,4)="{CA_",LEFT(G34,4)="{Mas",LEFT(G34,4)="{Y/N",LEFT(G34,4)="{No ",LEFT(G34,4)="{N/A",LEFT(G34,4)="{Con",LEFT(G34,4)="{LIS"),"LIST","")))))))))))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4" s="126">
        <f t="shared" si="2"/>
        <v>10</v>
      </c>
      <c r="S34" s="128"/>
      <c r="T34" s="126" t="str">
        <f t="shared" si="4"/>
        <v>UNK</v>
      </c>
      <c r="U34" s="126" t="str" cm="1">
        <f t="array" aca="1" ref="U34" ca="1">IF(AND(E34="Payment exemption explanation",ISBLANK(F34)=FALSE,F$77="Confirmed"),"FORMAT",IF(AND(E34="Historical Default and Loss Performance Data location",F$3="Public",ISBLANK(F34)=TRUE),"FORMAT",IF(AND(E33="Subject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TEXT</v>
      </c>
      <c r="V34" s="126" t="b" cm="1">
        <f t="array" aca="1" ref="V34" ca="1">IF(OR(LEN(F34)&gt;P34+1),FALSE,IF(LEFT(G34,5)="{TEXT",TRUE,IF(AND(ISBLANK(F34)=FALSE,G34="{DATE_TEXT-YYYY-MM-DD}",LEN(F34)&lt;&gt;10),FALSE,IF(AND(ISBLANK(F34)=FALSE,ISNUMBER(SUMPRODUCT(SEARCH(MID(F34,ROW(INDIRECT("1:"&amp;LEN(TRIM(F34)))),1)," "&amp;W34&amp;CHAR(10)&amp;"""")))=FALSE),FALSE,TRUE))))</f>
        <v>1</v>
      </c>
      <c r="W34" s="127" t="str">
        <f>IF(G34="{Applicable/N/A}","N/Aplicable",IF(E34="Designated Entity LEI","ABCDEFGHIJKLMNOPQRSTUVWXYZ0123456789",IF(OR(G34="{ISIN}",G34="{LEI}"),";ABCDEFGHIJKLMNOPQRSTUVWXYZ0123456789",IF(G34="{Master Trust/Other}","Master TuOhe",IF(E34="Securitisation type","Privateublc",IF(LEFT(G34,4)="{CA_",Val!B$21,IF(G34="{COUNTRY_EU_LIST}"," ;abcdefghijklmnopqrstuvwxyzABCDEFGHIJKLMNOPQRSTUVWXYZ0123456789",IF(OR(G34="{NOTIFICATION ID}",G34="{SECURITISATION ID}"),Val!B$15,IF(G34="{COUNTRY_EU}"," ;abcdefghijklmnopqrstuvwxyzABCDEFGHIJKLMNOPQRSTUVWXYZ",IF(G34="{Confirmed/Unconfirmed}","ConfirmedUnc",IF(G34="{Confirmed/Unconfirmed/N/A}","Confirmed/UncNA",IF(LEFT(G34,4)="{DAT","0123456789-",IF(LEFT(G34,4)="{Y/N","YN",IF(OR(LEFT(G34,4)="{N/A",LEFT(G34,4)="{LIS",LEFT(G34,4)="{No ",LEFT(G34,4)="{SEC",LEFT(G34,4)="{Mas"),Val!B$20,IF(LEFT(G34,4)="{TEX",Val!B$21,IF(LEFT(G34,4)="{ALP",Val!B$20,IF(LEFT(G34,4)="{COU",Val!B$20)))))))))))))))))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4" s="132"/>
      <c r="Y34" s="132"/>
      <c r="Z34" s="132"/>
      <c r="AA34" s="132"/>
      <c r="AB34" s="134"/>
      <c r="AC34" s="123" t="s">
        <v>1125</v>
      </c>
      <c r="AD34" s="132"/>
      <c r="AE34" s="132"/>
      <c r="AF34" s="132"/>
      <c r="AG34" s="129" t="s">
        <v>787</v>
      </c>
      <c r="AH34" s="132"/>
      <c r="AI34" s="117"/>
      <c r="AJ34" s="132"/>
      <c r="AK34" s="75"/>
    </row>
    <row r="35" spans="1:37" s="2" customFormat="1" ht="135" x14ac:dyDescent="0.25">
      <c r="A35" s="15" t="s">
        <v>1183</v>
      </c>
      <c r="B35" s="16" t="s">
        <v>181</v>
      </c>
      <c r="C35" s="17" t="s">
        <v>156</v>
      </c>
      <c r="D35" s="18" t="s">
        <v>62</v>
      </c>
      <c r="E35" s="23" t="s">
        <v>160</v>
      </c>
      <c r="F35" s="23" t="s">
        <v>1476</v>
      </c>
      <c r="G35" s="108" t="s">
        <v>1106</v>
      </c>
      <c r="H35" s="44" t="s">
        <v>1059</v>
      </c>
      <c r="I35" s="88" t="s">
        <v>1362</v>
      </c>
      <c r="J35" s="156" t="s">
        <v>150</v>
      </c>
      <c r="K35" s="141"/>
      <c r="L35" s="141" t="s">
        <v>152</v>
      </c>
      <c r="M35" s="141" t="s">
        <v>50</v>
      </c>
      <c r="N35" s="143" t="s">
        <v>49</v>
      </c>
      <c r="O35" s="126">
        <f t="shared" ca="1" si="5"/>
        <v>1</v>
      </c>
      <c r="P35" s="126">
        <v>50</v>
      </c>
      <c r="Q35" s="127" t="str">
        <f ca="1">IF(AND(E35="Last notification date",MONTH(TODAY())&gt;9,DAY(TODAY())&gt;9),YEAR(TODAY())&amp;"-"&amp;MONTH(TODAY())&amp;"-"&amp;DAY(TODAY()),IF(AND(E35="Last notification date",MONTH(TODAY())&lt;9,DAY(TODAY())&lt;10),YEAR(TODAY())&amp;"-0"&amp;MONTH(TODAY())&amp;"-0"&amp;DAY(TODAY()),IF(AND(E35="Last notification date",MONTH(TODAY())&gt;9,DAY(TODAY())&lt;10),YEAR(TODAY())&amp;"-"&amp;MONTH(TODAY())&amp;"-0"&amp;DAY(TODAY()),IF(AND(E35="Last notification date",MONTH(TODAY())&lt;10,DAY(TODAY())&gt;9),YEAR(TODAY())&amp;"-0"&amp;MONTH(TODAY())&amp;"-"&amp;DAY(TODAY()),IF(LEFT(G35,4)="{SEC","SEC ID",IF(LEFT(G35,4)="{DAT","DATE",IF(LEFT(G35,4)="{TEX",Val!B$21,IF(LEFT(G35,4)="{ALP",Val!B$20,IF(LEFT(G35,4)="{COU",Val!B$20,IF(OR(LEFT(G35,4)="{ISI",LEFT(G35,4)="{LEI"),Val!B$17,IF(OR(LEFT(G35,4)="{CA_",LEFT(G35,4)="{Mas",LEFT(G35,4)="{Y/N",LEFT(G35,4)="{No ",LEFT(G35,4)="{N/A",LEFT(G35,4)="{Con",LEFT(G35,4)="{LIS"),"LIST","")))))))))))</f>
        <v xml:space="preserve"> !"#$%&amp;'()*+,-./0123456789:;&lt;=&gt;?@ABCDEFGHIJKLMNOPQRSTUVWXYZ[\]^_`abcdefghijklmnopqrstuvwxyz{|}</v>
      </c>
      <c r="R35" s="126">
        <f t="shared" si="2"/>
        <v>6</v>
      </c>
      <c r="S35" s="128"/>
      <c r="T35" s="126" t="str">
        <f t="shared" si="4"/>
        <v>UNK</v>
      </c>
      <c r="U35" s="126" t="str" cm="1">
        <f t="array" aca="1" ref="U35" ca="1">IF(AND(E35="Payment exemption explanation",ISBLANK(F35)=FALSE,F$77="Confirmed"),"FORMAT",IF(AND(E35="Historical Default and Loss Performance Data location",F$3="Public",ISBLANK(F35)=TRUE),"FORMAT",IF(AND(E34="Subject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UNK</v>
      </c>
      <c r="V35" s="126" t="b" cm="1">
        <f t="array" aca="1" ref="V35" ca="1">IF(OR(LEN(F35)&gt;P35+1),FALSE,IF(LEFT(G35,5)="{TEXT",TRUE,IF(AND(ISBLANK(F35)=FALSE,G35="{DATE_TEXT-YYYY-MM-DD}",LEN(F35)&lt;&gt;10),FALSE,IF(AND(ISBLANK(F35)=FALSE,ISNUMBER(SUMPRODUCT(SEARCH(MID(F35,ROW(INDIRECT("1:"&amp;LEN(TRIM(F35)))),1)," "&amp;W35&amp;CHAR(10)&amp;"""")))=FALSE),FALSE,TRUE))))</f>
        <v>1</v>
      </c>
      <c r="W35" s="127" t="str">
        <f>IF(G35="{Applicable/N/A}","N/Aplicable",IF(E35="Designated Entity LEI","ABCDEFGHIJKLMNOPQRSTUVWXYZ0123456789",IF(OR(G35="{ISIN}",G35="{LEI}"),";ABCDEFGHIJKLMNOPQRSTUVWXYZ0123456789",IF(G35="{Master Trust/Other}","Master TuOhe",IF(E35="Securitisation type","Privateublc",IF(LEFT(G35,4)="{CA_",Val!B$21,IF(G35="{COUNTRY_EU_LIST}"," ;abcdefghijklmnopqrstuvwxyzABCDEFGHIJKLMNOPQRSTUVWXYZ0123456789",IF(OR(G35="{NOTIFICATION ID}",G35="{SECURITISATION ID}"),Val!B$15,IF(G35="{COUNTRY_EU}"," ;abcdefghijklmnopqrstuvwxyzABCDEFGHIJKLMNOPQRSTUVWXYZ",IF(G35="{Confirmed/Unconfirmed}","ConfirmedUnc",IF(G35="{Confirmed/Unconfirmed/N/A}","Confirmed/UncNA",IF(LEFT(G35,4)="{DAT","0123456789-",IF(LEFT(G35,4)="{Y/N","YN",IF(OR(LEFT(G35,4)="{N/A",LEFT(G35,4)="{LIS",LEFT(G35,4)="{No ",LEFT(G35,4)="{SEC",LEFT(G35,4)="{Mas"),Val!B$20,IF(LEFT(G35,4)="{TEX",Val!B$21,IF(LEFT(G35,4)="{ALP",Val!B$20,IF(LEFT(G35,4)="{COU",Val!B$20)))))))))))))))))</f>
        <v xml:space="preserve"> ;abcdefghijklmnopqrstuvwxyzABCDEFGHIJKLMNOPQRSTUVWXYZ</v>
      </c>
      <c r="X35" s="132"/>
      <c r="Y35" s="132"/>
      <c r="Z35" s="132"/>
      <c r="AA35" s="132"/>
      <c r="AB35" s="134"/>
      <c r="AC35" s="123" t="s">
        <v>1126</v>
      </c>
      <c r="AD35" s="132"/>
      <c r="AE35" s="132"/>
      <c r="AF35" s="132"/>
      <c r="AG35" s="129" t="s">
        <v>770</v>
      </c>
      <c r="AH35" s="132"/>
      <c r="AI35" s="117"/>
      <c r="AJ35" s="132"/>
      <c r="AK35" s="75"/>
    </row>
    <row r="36" spans="1:37" s="2" customFormat="1" ht="225" x14ac:dyDescent="0.25">
      <c r="A36" s="15" t="s">
        <v>1184</v>
      </c>
      <c r="B36" s="16" t="s">
        <v>185</v>
      </c>
      <c r="C36" s="17" t="s">
        <v>162</v>
      </c>
      <c r="D36" s="18" t="s">
        <v>62</v>
      </c>
      <c r="E36" s="23" t="s">
        <v>163</v>
      </c>
      <c r="F36" s="23" t="s">
        <v>1481</v>
      </c>
      <c r="G36" s="108" t="s">
        <v>30</v>
      </c>
      <c r="H36" s="44" t="s">
        <v>164</v>
      </c>
      <c r="I36" s="88" t="s">
        <v>1396</v>
      </c>
      <c r="J36" s="95" t="s">
        <v>150</v>
      </c>
      <c r="K36" s="96" t="s">
        <v>165</v>
      </c>
      <c r="L36" s="96" t="s">
        <v>152</v>
      </c>
      <c r="M36" s="96" t="s">
        <v>50</v>
      </c>
      <c r="N36" s="80" t="s">
        <v>49</v>
      </c>
      <c r="O36" s="126">
        <f t="shared" ca="1" si="5"/>
        <v>1</v>
      </c>
      <c r="P36" s="126">
        <v>111</v>
      </c>
      <c r="Q36" s="127" t="str">
        <f ca="1">IF(AND(E36="Last notification date",MONTH(TODAY())&gt;9,DAY(TODAY())&gt;9),YEAR(TODAY())&amp;"-"&amp;MONTH(TODAY())&amp;"-"&amp;DAY(TODAY()),IF(AND(E36="Last notification date",MONTH(TODAY())&lt;9,DAY(TODAY())&lt;10),YEAR(TODAY())&amp;"-0"&amp;MONTH(TODAY())&amp;"-0"&amp;DAY(TODAY()),IF(AND(E36="Last notification date",MONTH(TODAY())&gt;9,DAY(TODAY())&lt;10),YEAR(TODAY())&amp;"-"&amp;MONTH(TODAY())&amp;"-0"&amp;DAY(TODAY()),IF(AND(E36="Last notification date",MONTH(TODAY())&lt;10,DAY(TODAY())&gt;9),YEAR(TODAY())&amp;"-0"&amp;MONTH(TODAY())&amp;"-"&amp;DAY(TODAY()),IF(LEFT(G36,4)="{SEC","SEC ID",IF(LEFT(G36,4)="{DAT","DATE",IF(LEFT(G36,4)="{TEX",Val!B$21,IF(LEFT(G36,4)="{ALP",Val!B$20,IF(LEFT(G36,4)="{COU",Val!B$20,IF(OR(LEFT(G36,4)="{ISI",LEFT(G36,4)="{LEI"),Val!B$17,IF(OR(LEFT(G36,4)="{CA_",LEFT(G36,4)="{Mas",LEFT(G36,4)="{Y/N",LEFT(G36,4)="{No ",LEFT(G36,4)="{N/A",LEFT(G36,4)="{Con",LEFT(G36,4)="{LIS"),"LIST","")))))))))))</f>
        <v>LIST</v>
      </c>
      <c r="R36" s="126">
        <f t="shared" si="2"/>
        <v>46</v>
      </c>
      <c r="S36" s="128"/>
      <c r="T36" s="126" t="str">
        <f t="shared" si="4"/>
        <v>UNK</v>
      </c>
      <c r="U36" s="126" t="str" cm="1">
        <f t="array" aca="1" ref="U36" ca="1">IF(AND(E36="Payment exemption explanation",ISBLANK(F36)=FALSE,F$77="Confirmed"),"FORMAT",IF(AND(E36="Historical Default and Loss Performance Data location",F$3="Public",ISBLANK(F36)=TRUE),"FORMAT",IF(AND(E35="Subject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UNK</v>
      </c>
      <c r="V36" s="126" t="b" cm="1">
        <f t="array" aca="1" ref="V36" ca="1">IF(OR(LEN(F36)&gt;P36+1),FALSE,IF(LEFT(G36,5)="{TEXT",TRUE,IF(AND(ISBLANK(F36)=FALSE,G36="{DATE_TEXT-YYYY-MM-DD}",LEN(F36)&lt;&gt;10),FALSE,IF(AND(ISBLANK(F36)=FALSE,ISNUMBER(SUMPRODUCT(SEARCH(MID(F36,ROW(INDIRECT("1:"&amp;LEN(TRIM(F36)))),1)," "&amp;W36&amp;CHAR(10)&amp;"""")))=FALSE),FALSE,TRUE))))</f>
        <v>1</v>
      </c>
      <c r="W36" s="127" t="str">
        <f>IF(G36="{Applicable/N/A}","N/Aplicable",IF(E36="Designated Entity LEI","ABCDEFGHIJKLMNOPQRSTUVWXYZ0123456789",IF(OR(G36="{ISIN}",G36="{LEI}"),";ABCDEFGHIJKLMNOPQRSTUVWXYZ0123456789",IF(G36="{Master Trust/Other}","Master TuOhe",IF(E36="Securitisation type","Privateublc",IF(LEFT(G36,4)="{CA_",Val!B$21,IF(G36="{COUNTRY_EU_LIST}"," ;abcdefghijklmnopqrstuvwxyzABCDEFGHIJKLMNOPQRSTUVWXYZ0123456789",IF(OR(G36="{NOTIFICATION ID}",G36="{SECURITISATION ID}"),Val!B$15,IF(G36="{COUNTRY_EU}"," ;abcdefghijklmnopqrstuvwxyzABCDEFGHIJKLMNOPQRSTUVWXYZ",IF(G36="{Confirmed/Unconfirmed}","ConfirmedUnc",IF(G36="{Confirmed/Unconfirmed/N/A}","Confirmed/UncNA",IF(LEFT(G36,4)="{DAT","0123456789-",IF(LEFT(G36,4)="{Y/N","YN",IF(OR(LEFT(G36,4)="{N/A",LEFT(G36,4)="{LIS",LEFT(G36,4)="{No ",LEFT(G36,4)="{SEC",LEFT(G36,4)="{Mas"),Val!B$20,IF(LEFT(G36,4)="{TEX",Val!B$21,IF(LEFT(G36,4)="{ALP",Val!B$20,IF(LEFT(G36,4)="{COU",Val!B$20)))))))))))))))))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6" s="132"/>
      <c r="Y36" s="132"/>
      <c r="Z36" s="132"/>
      <c r="AA36" s="132"/>
      <c r="AB36" s="134"/>
      <c r="AC36" s="123" t="s">
        <v>1096</v>
      </c>
      <c r="AD36" s="132"/>
      <c r="AE36" s="132"/>
      <c r="AF36" s="132"/>
      <c r="AG36" s="129" t="s">
        <v>871</v>
      </c>
      <c r="AH36" s="132"/>
      <c r="AI36" s="117"/>
      <c r="AJ36" s="132"/>
      <c r="AK36" s="75"/>
    </row>
    <row r="37" spans="1:37" s="2" customFormat="1" ht="165" x14ac:dyDescent="0.25">
      <c r="A37" s="15" t="s">
        <v>1185</v>
      </c>
      <c r="B37" s="16" t="s">
        <v>187</v>
      </c>
      <c r="C37" s="20" t="s">
        <v>167</v>
      </c>
      <c r="D37" s="21" t="s">
        <v>52</v>
      </c>
      <c r="E37" s="22" t="s">
        <v>168</v>
      </c>
      <c r="F37" s="22" t="s">
        <v>108</v>
      </c>
      <c r="G37" s="61" t="s">
        <v>41</v>
      </c>
      <c r="H37" s="43" t="s">
        <v>1110</v>
      </c>
      <c r="I37" s="88" t="s">
        <v>1402</v>
      </c>
      <c r="J37" s="89" t="s">
        <v>169</v>
      </c>
      <c r="K37" s="44" t="s">
        <v>1044</v>
      </c>
      <c r="L37" s="44" t="s">
        <v>170</v>
      </c>
      <c r="M37" s="44" t="s">
        <v>171</v>
      </c>
      <c r="N37" s="78" t="s">
        <v>49</v>
      </c>
      <c r="O37" s="126">
        <f t="shared" ca="1" si="5"/>
        <v>1</v>
      </c>
      <c r="P37" s="126">
        <v>1</v>
      </c>
      <c r="Q37" s="127" t="str">
        <f ca="1">IF(AND(E37="Last notification date",MONTH(TODAY())&gt;9,DAY(TODAY())&gt;9),YEAR(TODAY())&amp;"-"&amp;MONTH(TODAY())&amp;"-"&amp;DAY(TODAY()),IF(AND(E37="Last notification date",MONTH(TODAY())&lt;9,DAY(TODAY())&lt;10),YEAR(TODAY())&amp;"-0"&amp;MONTH(TODAY())&amp;"-0"&amp;DAY(TODAY()),IF(AND(E37="Last notification date",MONTH(TODAY())&gt;9,DAY(TODAY())&lt;10),YEAR(TODAY())&amp;"-"&amp;MONTH(TODAY())&amp;"-0"&amp;DAY(TODAY()),IF(AND(E37="Last notification date",MONTH(TODAY())&lt;10,DAY(TODAY())&gt;9),YEAR(TODAY())&amp;"-0"&amp;MONTH(TODAY())&amp;"-"&amp;DAY(TODAY()),IF(LEFT(G37,4)="{SEC","SEC ID",IF(LEFT(G37,4)="{DAT","DATE",IF(LEFT(G37,4)="{TEX",Val!B$21,IF(LEFT(G37,4)="{ALP",Val!B$20,IF(LEFT(G37,4)="{COU",Val!B$20,IF(OR(LEFT(G37,4)="{ISI",LEFT(G37,4)="{LEI"),Val!B$17,IF(OR(LEFT(G37,4)="{CA_",LEFT(G37,4)="{Mas",LEFT(G37,4)="{Y/N",LEFT(G37,4)="{No ",LEFT(G37,4)="{N/A",LEFT(G37,4)="{Con",LEFT(G37,4)="{LIS"),"LIST","")))))))))))</f>
        <v>LIST</v>
      </c>
      <c r="R37" s="126">
        <f t="shared" si="2"/>
        <v>1</v>
      </c>
      <c r="S37" s="128"/>
      <c r="T37" s="126" t="str">
        <f t="shared" si="4"/>
        <v>UNK</v>
      </c>
      <c r="U37" s="126" t="str" cm="1">
        <f t="array" aca="1" ref="U37" ca="1">IF(AND(E37="Payment exemption explanation",ISBLANK(F37)=FALSE,F$77="Confirmed"),"FORMAT",IF(AND(E37="Historical Default and Loss Performance Data location",F$3="Public",ISBLANK(F37)=TRUE),"FORMAT",IF(AND(E36="Subject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UNK</v>
      </c>
      <c r="V37" s="126" t="b" cm="1">
        <f t="array" aca="1" ref="V37" ca="1">IF(OR(LEN(F37)&gt;P37+1),FALSE,IF(LEFT(G37,5)="{TEXT",TRUE,IF(AND(ISBLANK(F37)=FALSE,G37="{DATE_TEXT-YYYY-MM-DD}",LEN(F37)&lt;&gt;10),FALSE,IF(AND(ISBLANK(F37)=FALSE,ISNUMBER(SUMPRODUCT(SEARCH(MID(F37,ROW(INDIRECT("1:"&amp;LEN(TRIM(F37)))),1)," "&amp;W37&amp;CHAR(10)&amp;"""")))=FALSE),FALSE,TRUE))))</f>
        <v>1</v>
      </c>
      <c r="W37" s="127" t="str">
        <f>IF(G37="{Applicable/N/A}","N/Aplicable",IF(E37="Designated Entity LEI","ABCDEFGHIJKLMNOPQRSTUVWXYZ0123456789",IF(OR(G37="{ISIN}",G37="{LEI}"),";ABCDEFGHIJKLMNOPQRSTUVWXYZ0123456789",IF(G37="{Master Trust/Other}","Master TuOhe",IF(E37="Securitisation type","Privateublc",IF(LEFT(G37,4)="{CA_",Val!B$21,IF(G37="{COUNTRY_EU_LIST}"," ;abcdefghijklmnopqrstuvwxyzABCDEFGHIJKLMNOPQRSTUVWXYZ0123456789",IF(OR(G37="{NOTIFICATION ID}",G37="{SECURITISATION ID}"),Val!B$15,IF(G37="{COUNTRY_EU}"," ;abcdefghijklmnopqrstuvwxyzABCDEFGHIJKLMNOPQRSTUVWXYZ",IF(G37="{Confirmed/Unconfirmed}","ConfirmedUnc",IF(G37="{Confirmed/Unconfirmed/N/A}","Confirmed/UncNA",IF(LEFT(G37,4)="{DAT","0123456789-",IF(LEFT(G37,4)="{Y/N","YN",IF(OR(LEFT(G37,4)="{N/A",LEFT(G37,4)="{LIS",LEFT(G37,4)="{No ",LEFT(G37,4)="{SEC",LEFT(G37,4)="{Mas"),Val!B$20,IF(LEFT(G37,4)="{TEX",Val!B$21,IF(LEFT(G37,4)="{ALP",Val!B$20,IF(LEFT(G37,4)="{COU",Val!B$20)))))))))))))))))</f>
        <v>YN</v>
      </c>
      <c r="X37" s="132"/>
      <c r="Y37" s="132"/>
      <c r="Z37" s="132"/>
      <c r="AA37" s="132"/>
      <c r="AB37" s="134"/>
      <c r="AC37" s="123" t="s">
        <v>1097</v>
      </c>
      <c r="AD37" s="132"/>
      <c r="AE37" s="132"/>
      <c r="AF37" s="132"/>
      <c r="AG37" s="129" t="s">
        <v>780</v>
      </c>
      <c r="AH37" s="132"/>
      <c r="AI37" s="117"/>
      <c r="AJ37" s="132"/>
      <c r="AK37" s="75"/>
    </row>
    <row r="38" spans="1:37" s="2" customFormat="1" ht="255" x14ac:dyDescent="0.25">
      <c r="A38" s="15" t="s">
        <v>1186</v>
      </c>
      <c r="B38" s="16" t="s">
        <v>197</v>
      </c>
      <c r="C38" s="20" t="s">
        <v>173</v>
      </c>
      <c r="D38" s="21" t="s">
        <v>52</v>
      </c>
      <c r="E38" s="22" t="s">
        <v>174</v>
      </c>
      <c r="F38" s="22" t="s">
        <v>49</v>
      </c>
      <c r="G38" s="61" t="s">
        <v>176</v>
      </c>
      <c r="H38" s="150" t="s">
        <v>1049</v>
      </c>
      <c r="I38" s="93" t="s">
        <v>1459</v>
      </c>
      <c r="J38" s="152" t="s">
        <v>177</v>
      </c>
      <c r="K38" s="140" t="s">
        <v>1039</v>
      </c>
      <c r="L38" s="140" t="s">
        <v>170</v>
      </c>
      <c r="M38" s="140" t="s">
        <v>171</v>
      </c>
      <c r="N38" s="142">
        <v>0</v>
      </c>
      <c r="O38" s="126">
        <f t="shared" ca="1" si="5"/>
        <v>1</v>
      </c>
      <c r="P38" s="126">
        <v>12</v>
      </c>
      <c r="Q38" s="127" t="str">
        <f ca="1">IF(AND(E38="Last notification date",MONTH(TODAY())&gt;9,DAY(TODAY())&gt;9),YEAR(TODAY())&amp;"-"&amp;MONTH(TODAY())&amp;"-"&amp;DAY(TODAY()),IF(AND(E38="Last notification date",MONTH(TODAY())&lt;9,DAY(TODAY())&lt;10),YEAR(TODAY())&amp;"-0"&amp;MONTH(TODAY())&amp;"-0"&amp;DAY(TODAY()),IF(AND(E38="Last notification date",MONTH(TODAY())&gt;9,DAY(TODAY())&lt;10),YEAR(TODAY())&amp;"-"&amp;MONTH(TODAY())&amp;"-0"&amp;DAY(TODAY()),IF(AND(E38="Last notification date",MONTH(TODAY())&lt;10,DAY(TODAY())&gt;9),YEAR(TODAY())&amp;"-0"&amp;MONTH(TODAY())&amp;"-"&amp;DAY(TODAY()),IF(LEFT(G38,4)="{SEC","SEC ID",IF(LEFT(G38,4)="{DAT","DATE",IF(LEFT(G38,4)="{TEX",Val!B$21,IF(LEFT(G38,4)="{ALP",Val!B$20,IF(LEFT(G38,4)="{COU",Val!B$20,IF(OR(LEFT(G38,4)="{ISI",LEFT(G38,4)="{LEI"),Val!B$17,IF(OR(LEFT(G38,4)="{CA_",LEFT(G38,4)="{Mas",LEFT(G38,4)="{Y/N",LEFT(G38,4)="{No ",LEFT(G38,4)="{N/A",LEFT(G38,4)="{Con",LEFT(G38,4)="{LIS"),"LIST","")))))))))))</f>
        <v>LIST</v>
      </c>
      <c r="R38" s="126">
        <f t="shared" si="2"/>
        <v>3</v>
      </c>
      <c r="S38" s="128"/>
      <c r="T38" s="126" t="str">
        <f t="shared" si="4"/>
        <v>UNK</v>
      </c>
      <c r="U38" s="126" t="str" cm="1">
        <f t="array" aca="1" ref="U38" ca="1">IF(AND(E38="Payment exemption explanation",ISBLANK(F38)=FALSE,F$77="Confirmed"),"FORMAT",IF(AND(E38="Historical Default and Loss Performance Data location",F$3="Public",ISBLANK(F38)=TRUE),"FORMAT",IF(AND(E37="Subject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UNK</v>
      </c>
      <c r="V38" s="126" t="b" cm="1">
        <f t="array" aca="1" ref="V38" ca="1">IF(OR(LEN(F38)&gt;P38+1),FALSE,IF(LEFT(G38,5)="{TEXT",TRUE,IF(AND(ISBLANK(F38)=FALSE,G38="{DATE_TEXT-YYYY-MM-DD}",LEN(F38)&lt;&gt;10),FALSE,IF(AND(ISBLANK(F38)=FALSE,ISNUMBER(SUMPRODUCT(SEARCH(MID(F38,ROW(INDIRECT("1:"&amp;LEN(TRIM(F38)))),1)," "&amp;W38&amp;CHAR(10)&amp;"""")))=FALSE),FALSE,TRUE))))</f>
        <v>1</v>
      </c>
      <c r="W38" s="127" t="str">
        <f>IF(G38="{Applicable/N/A}","N/Aplicable",IF(E38="Designated Entity LEI","ABCDEFGHIJKLMNOPQRSTUVWXYZ0123456789",IF(OR(G38="{ISIN}",G38="{LEI}"),";ABCDEFGHIJKLMNOPQRSTUVWXYZ0123456789",IF(G38="{Master Trust/Other}","Master TuOhe",IF(E38="Securitisation type","Privateublc",IF(LEFT(G38,4)="{CA_",Val!B$21,IF(G38="{COUNTRY_EU_LIST}"," ;abcdefghijklmnopqrstuvwxyzABCDEFGHIJKLMNOPQRSTUVWXYZ0123456789",IF(OR(G38="{NOTIFICATION ID}",G38="{SECURITISATION ID}"),Val!B$15,IF(G38="{COUNTRY_EU}"," ;abcdefghijklmnopqrstuvwxyzABCDEFGHIJKLMNOPQRSTUVWXYZ",IF(G38="{Confirmed/Unconfirmed}","ConfirmedUnc",IF(G38="{Confirmed/Unconfirmed/N/A}","Confirmed/UncNA",IF(LEFT(G38,4)="{DAT","0123456789-",IF(LEFT(G38,4)="{Y/N","YN",IF(OR(LEFT(G38,4)="{N/A",LEFT(G38,4)="{LIS",LEFT(G38,4)="{No ",LEFT(G38,4)="{SEC",LEFT(G38,4)="{Mas"),Val!B$20,IF(LEFT(G38,4)="{TEX",Val!B$21,IF(LEFT(G38,4)="{ALP",Val!B$20,IF(LEFT(G38,4)="{COU",Val!B$20)))))))))))))))))</f>
        <v>Confirmed/UncNA</v>
      </c>
      <c r="X38" s="132"/>
      <c r="Y38" s="132"/>
      <c r="Z38" s="132"/>
      <c r="AA38" s="132"/>
      <c r="AB38" s="134"/>
      <c r="AC38" s="123" t="s">
        <v>1127</v>
      </c>
      <c r="AD38" s="132"/>
      <c r="AE38" s="132"/>
      <c r="AF38" s="132"/>
      <c r="AG38" s="129" t="s">
        <v>760</v>
      </c>
      <c r="AH38" s="132"/>
      <c r="AI38" s="117"/>
      <c r="AJ38" s="132"/>
      <c r="AK38" s="75"/>
    </row>
    <row r="39" spans="1:37" s="2" customFormat="1" ht="150" x14ac:dyDescent="0.25">
      <c r="A39" s="15" t="s">
        <v>1187</v>
      </c>
      <c r="B39" s="16" t="s">
        <v>200</v>
      </c>
      <c r="C39" s="30" t="s">
        <v>173</v>
      </c>
      <c r="D39" s="31" t="s">
        <v>46</v>
      </c>
      <c r="E39" s="26" t="s">
        <v>179</v>
      </c>
      <c r="F39" s="64"/>
      <c r="G39" s="109" t="s">
        <v>114</v>
      </c>
      <c r="H39" s="159"/>
      <c r="I39" s="88" t="s">
        <v>1460</v>
      </c>
      <c r="J39" s="156" t="s">
        <v>180</v>
      </c>
      <c r="K39" s="141"/>
      <c r="L39" s="141" t="s">
        <v>170</v>
      </c>
      <c r="M39" s="141" t="s">
        <v>171</v>
      </c>
      <c r="N39" s="143">
        <v>0</v>
      </c>
      <c r="O39" s="126">
        <f t="shared" ca="1" si="5"/>
        <v>1</v>
      </c>
      <c r="P39" s="126">
        <v>5000</v>
      </c>
      <c r="Q39" s="127" t="str">
        <f ca="1">IF(AND(E39="Last notification date",MONTH(TODAY())&gt;9,DAY(TODAY())&gt;9),YEAR(TODAY())&amp;"-"&amp;MONTH(TODAY())&amp;"-"&amp;DAY(TODAY()),IF(AND(E39="Last notification date",MONTH(TODAY())&lt;9,DAY(TODAY())&lt;10),YEAR(TODAY())&amp;"-0"&amp;MONTH(TODAY())&amp;"-0"&amp;DAY(TODAY()),IF(AND(E39="Last notification date",MONTH(TODAY())&gt;9,DAY(TODAY())&lt;10),YEAR(TODAY())&amp;"-"&amp;MONTH(TODAY())&amp;"-0"&amp;DAY(TODAY()),IF(AND(E39="Last notification date",MONTH(TODAY())&lt;10,DAY(TODAY())&gt;9),YEAR(TODAY())&amp;"-0"&amp;MONTH(TODAY())&amp;"-"&amp;DAY(TODAY()),IF(LEFT(G39,4)="{SEC","SEC ID",IF(LEFT(G39,4)="{DAT","DATE",IF(LEFT(G39,4)="{TEX",Val!B$21,IF(LEFT(G39,4)="{ALP",Val!B$20,IF(LEFT(G39,4)="{COU",Val!B$20,IF(OR(LEFT(G39,4)="{ISI",LEFT(G39,4)="{LEI"),Val!B$17,IF(OR(LEFT(G39,4)="{CA_",LEFT(G39,4)="{Mas",LEFT(G39,4)="{Y/N",LEFT(G39,4)="{No ",LEFT(G39,4)="{N/A",LEFT(G39,4)="{Con",LEFT(G39,4)="{LIS"),"LIST","")))))))))))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39" s="126">
        <f t="shared" si="2"/>
        <v>0</v>
      </c>
      <c r="S39" s="128"/>
      <c r="T39" s="126" t="str">
        <f t="shared" si="4"/>
        <v>BLANK</v>
      </c>
      <c r="U39" s="126" t="str" cm="1">
        <f t="array" aca="1" ref="U39" ca="1">IF(AND(E39="Payment exemption explanation",ISBLANK(F39)=FALSE,F$77="Confirmed"),"FORMAT",IF(AND(E39="Historical Default and Loss Performance Data location",F$3="Public",ISBLANK(F39)=TRUE),"FORMAT",IF(AND(E38="Subject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TEXT</v>
      </c>
      <c r="V39" s="126" t="b" cm="1">
        <f t="array" aca="1" ref="V39" ca="1">IF(OR(LEN(F39)&gt;P39+1),FALSE,IF(LEFT(G39,5)="{TEXT",TRUE,IF(AND(ISBLANK(F39)=FALSE,G39="{DATE_TEXT-YYYY-MM-DD}",LEN(F39)&lt;&gt;10),FALSE,IF(AND(ISBLANK(F39)=FALSE,ISNUMBER(SUMPRODUCT(SEARCH(MID(F39,ROW(INDIRECT("1:"&amp;LEN(TRIM(F39)))),1)," "&amp;W39&amp;CHAR(10)&amp;"""")))=FALSE),FALSE,TRUE))))</f>
        <v>1</v>
      </c>
      <c r="W39" s="127" t="str">
        <f>IF(G39="{Applicable/N/A}","N/Aplicable",IF(E39="Designated Entity LEI","ABCDEFGHIJKLMNOPQRSTUVWXYZ0123456789",IF(OR(G39="{ISIN}",G39="{LEI}"),";ABCDEFGHIJKLMNOPQRSTUVWXYZ0123456789",IF(G39="{Master Trust/Other}","Master TuOhe",IF(E39="Securitisation type","Privateublc",IF(LEFT(G39,4)="{CA_",Val!B$21,IF(G39="{COUNTRY_EU_LIST}"," ;abcdefghijklmnopqrstuvwxyzABCDEFGHIJKLMNOPQRSTUVWXYZ0123456789",IF(OR(G39="{NOTIFICATION ID}",G39="{SECURITISATION ID}"),Val!B$15,IF(G39="{COUNTRY_EU}"," ;abcdefghijklmnopqrstuvwxyzABCDEFGHIJKLMNOPQRSTUVWXYZ",IF(G39="{Confirmed/Unconfirmed}","ConfirmedUnc",IF(G39="{Confirmed/Unconfirmed/N/A}","Confirmed/UncNA",IF(LEFT(G39,4)="{DAT","0123456789-",IF(LEFT(G39,4)="{Y/N","YN",IF(OR(LEFT(G39,4)="{N/A",LEFT(G39,4)="{LIS",LEFT(G39,4)="{No ",LEFT(G39,4)="{SEC",LEFT(G39,4)="{Mas"),Val!B$20,IF(LEFT(G39,4)="{TEX",Val!B$21,IF(LEFT(G39,4)="{ALP",Val!B$20,IF(LEFT(G39,4)="{COU",Val!B$20)))))))))))))))))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39" s="132"/>
      <c r="Y39" s="132"/>
      <c r="Z39" s="132"/>
      <c r="AA39" s="132"/>
      <c r="AB39" s="134"/>
      <c r="AC39" s="123" t="s">
        <v>1443</v>
      </c>
      <c r="AD39" s="132"/>
      <c r="AE39" s="132"/>
      <c r="AF39" s="132"/>
      <c r="AG39" s="129" t="s">
        <v>774</v>
      </c>
      <c r="AH39" s="132"/>
      <c r="AI39" s="117"/>
      <c r="AJ39" s="132"/>
      <c r="AK39" s="75"/>
    </row>
    <row r="40" spans="1:37" s="2" customFormat="1" ht="180" x14ac:dyDescent="0.25">
      <c r="A40" s="15" t="s">
        <v>1188</v>
      </c>
      <c r="B40" s="16" t="s">
        <v>206</v>
      </c>
      <c r="C40" s="20" t="s">
        <v>182</v>
      </c>
      <c r="D40" s="21" t="s">
        <v>52</v>
      </c>
      <c r="E40" s="22" t="s">
        <v>183</v>
      </c>
      <c r="F40" s="60" t="s">
        <v>49</v>
      </c>
      <c r="G40" s="61" t="s">
        <v>176</v>
      </c>
      <c r="H40" s="150" t="s">
        <v>184</v>
      </c>
      <c r="I40" s="93" t="s">
        <v>1364</v>
      </c>
      <c r="J40" s="152" t="s">
        <v>180</v>
      </c>
      <c r="K40" s="140" t="s">
        <v>1040</v>
      </c>
      <c r="L40" s="140" t="s">
        <v>170</v>
      </c>
      <c r="M40" s="140" t="s">
        <v>171</v>
      </c>
      <c r="N40" s="142" t="s">
        <v>49</v>
      </c>
      <c r="O40" s="126">
        <f t="shared" ca="1" si="5"/>
        <v>1</v>
      </c>
      <c r="P40" s="126">
        <v>12</v>
      </c>
      <c r="Q40" s="127" t="str">
        <f ca="1">IF(AND(E40="Last notification date",MONTH(TODAY())&gt;9,DAY(TODAY())&gt;9),YEAR(TODAY())&amp;"-"&amp;MONTH(TODAY())&amp;"-"&amp;DAY(TODAY()),IF(AND(E40="Last notification date",MONTH(TODAY())&lt;9,DAY(TODAY())&lt;10),YEAR(TODAY())&amp;"-0"&amp;MONTH(TODAY())&amp;"-0"&amp;DAY(TODAY()),IF(AND(E40="Last notification date",MONTH(TODAY())&gt;9,DAY(TODAY())&lt;10),YEAR(TODAY())&amp;"-"&amp;MONTH(TODAY())&amp;"-0"&amp;DAY(TODAY()),IF(AND(E40="Last notification date",MONTH(TODAY())&lt;10,DAY(TODAY())&gt;9),YEAR(TODAY())&amp;"-0"&amp;MONTH(TODAY())&amp;"-"&amp;DAY(TODAY()),IF(LEFT(G40,4)="{SEC","SEC ID",IF(LEFT(G40,4)="{DAT","DATE",IF(LEFT(G40,4)="{TEX",Val!B$21,IF(LEFT(G40,4)="{ALP",Val!B$20,IF(LEFT(G40,4)="{COU",Val!B$20,IF(OR(LEFT(G40,4)="{ISI",LEFT(G40,4)="{LEI"),Val!B$17,IF(OR(LEFT(G40,4)="{CA_",LEFT(G40,4)="{Mas",LEFT(G40,4)="{Y/N",LEFT(G40,4)="{No ",LEFT(G40,4)="{N/A",LEFT(G40,4)="{Con",LEFT(G40,4)="{LIS"),"LIST","")))))))))))</f>
        <v>LIST</v>
      </c>
      <c r="R40" s="126">
        <f t="shared" si="2"/>
        <v>3</v>
      </c>
      <c r="S40" s="128"/>
      <c r="T40" s="126" t="str">
        <f t="shared" si="4"/>
        <v>UNK</v>
      </c>
      <c r="U40" s="126" t="str" cm="1">
        <f t="array" aca="1" ref="U40" ca="1">IF(AND(E40="Payment exemption explanation",ISBLANK(F40)=FALSE,F$77="Confirmed"),"FORMAT",IF(AND(E40="Historical Default and Loss Performance Data location",F$3="Public",ISBLANK(F40)=TRUE),"FORMAT",IF(AND(E39="Subject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UNK</v>
      </c>
      <c r="V40" s="126" t="b" cm="1">
        <f t="array" aca="1" ref="V40" ca="1">IF(OR(LEN(F40)&gt;P40+1),FALSE,IF(LEFT(G40,5)="{TEXT",TRUE,IF(AND(ISBLANK(F40)=FALSE,G40="{DATE_TEXT-YYYY-MM-DD}",LEN(F40)&lt;&gt;10),FALSE,IF(AND(ISBLANK(F40)=FALSE,ISNUMBER(SUMPRODUCT(SEARCH(MID(F40,ROW(INDIRECT("1:"&amp;LEN(TRIM(F40)))),1)," "&amp;W40&amp;CHAR(10)&amp;"""")))=FALSE),FALSE,TRUE))))</f>
        <v>1</v>
      </c>
      <c r="W40" s="127" t="str">
        <f>IF(G40="{Applicable/N/A}","N/Aplicable",IF(E40="Designated Entity LEI","ABCDEFGHIJKLMNOPQRSTUVWXYZ0123456789",IF(OR(G40="{ISIN}",G40="{LEI}"),";ABCDEFGHIJKLMNOPQRSTUVWXYZ0123456789",IF(G40="{Master Trust/Other}","Master TuOhe",IF(E40="Securitisation type","Privateublc",IF(LEFT(G40,4)="{CA_",Val!B$21,IF(G40="{COUNTRY_EU_LIST}"," ;abcdefghijklmnopqrstuvwxyzABCDEFGHIJKLMNOPQRSTUVWXYZ0123456789",IF(OR(G40="{NOTIFICATION ID}",G40="{SECURITISATION ID}"),Val!B$15,IF(G40="{COUNTRY_EU}"," ;abcdefghijklmnopqrstuvwxyzABCDEFGHIJKLMNOPQRSTUVWXYZ",IF(G40="{Confirmed/Unconfirmed}","ConfirmedUnc",IF(G40="{Confirmed/Unconfirmed/N/A}","Confirmed/UncNA",IF(LEFT(G40,4)="{DAT","0123456789-",IF(LEFT(G40,4)="{Y/N","YN",IF(OR(LEFT(G40,4)="{N/A",LEFT(G40,4)="{LIS",LEFT(G40,4)="{No ",LEFT(G40,4)="{SEC",LEFT(G40,4)="{Mas"),Val!B$20,IF(LEFT(G40,4)="{TEX",Val!B$21,IF(LEFT(G40,4)="{ALP",Val!B$20,IF(LEFT(G40,4)="{COU",Val!B$20)))))))))))))))))</f>
        <v>Confirmed/UncNA</v>
      </c>
      <c r="X40" s="132"/>
      <c r="Y40" s="132"/>
      <c r="Z40" s="132"/>
      <c r="AA40" s="132"/>
      <c r="AB40" s="134"/>
      <c r="AC40" s="123" t="s">
        <v>1447</v>
      </c>
      <c r="AD40" s="132"/>
      <c r="AE40" s="132"/>
      <c r="AF40" s="132"/>
      <c r="AG40" s="129" t="s">
        <v>768</v>
      </c>
      <c r="AH40" s="132"/>
      <c r="AI40" s="117"/>
      <c r="AJ40" s="132"/>
      <c r="AK40" s="75"/>
    </row>
    <row r="41" spans="1:37" s="2" customFormat="1" ht="120.75" x14ac:dyDescent="0.25">
      <c r="A41" s="15" t="s">
        <v>1189</v>
      </c>
      <c r="B41" s="16" t="s">
        <v>208</v>
      </c>
      <c r="C41" s="30" t="s">
        <v>182</v>
      </c>
      <c r="D41" s="31" t="s">
        <v>46</v>
      </c>
      <c r="E41" s="26" t="s">
        <v>186</v>
      </c>
      <c r="F41" s="64"/>
      <c r="G41" s="109" t="s">
        <v>114</v>
      </c>
      <c r="H41" s="159"/>
      <c r="I41" s="88" t="s">
        <v>1325</v>
      </c>
      <c r="J41" s="156" t="s">
        <v>180</v>
      </c>
      <c r="K41" s="141"/>
      <c r="L41" s="141" t="s">
        <v>170</v>
      </c>
      <c r="M41" s="141" t="s">
        <v>171</v>
      </c>
      <c r="N41" s="143" t="s">
        <v>49</v>
      </c>
      <c r="O41" s="126">
        <f t="shared" ca="1" si="5"/>
        <v>1</v>
      </c>
      <c r="P41" s="126">
        <v>5000</v>
      </c>
      <c r="Q41" s="127" t="str">
        <f ca="1">IF(AND(E41="Last notification date",MONTH(TODAY())&gt;9,DAY(TODAY())&gt;9),YEAR(TODAY())&amp;"-"&amp;MONTH(TODAY())&amp;"-"&amp;DAY(TODAY()),IF(AND(E41="Last notification date",MONTH(TODAY())&lt;9,DAY(TODAY())&lt;10),YEAR(TODAY())&amp;"-0"&amp;MONTH(TODAY())&amp;"-0"&amp;DAY(TODAY()),IF(AND(E41="Last notification date",MONTH(TODAY())&gt;9,DAY(TODAY())&lt;10),YEAR(TODAY())&amp;"-"&amp;MONTH(TODAY())&amp;"-0"&amp;DAY(TODAY()),IF(AND(E41="Last notification date",MONTH(TODAY())&lt;10,DAY(TODAY())&gt;9),YEAR(TODAY())&amp;"-0"&amp;MONTH(TODAY())&amp;"-"&amp;DAY(TODAY()),IF(LEFT(G41,4)="{SEC","SEC ID",IF(LEFT(G41,4)="{DAT","DATE",IF(LEFT(G41,4)="{TEX",Val!B$21,IF(LEFT(G41,4)="{ALP",Val!B$20,IF(LEFT(G41,4)="{COU",Val!B$20,IF(OR(LEFT(G41,4)="{ISI",LEFT(G41,4)="{LEI"),Val!B$17,IF(OR(LEFT(G41,4)="{CA_",LEFT(G41,4)="{Mas",LEFT(G41,4)="{Y/N",LEFT(G41,4)="{No ",LEFT(G41,4)="{N/A",LEFT(G41,4)="{Con",LEFT(G41,4)="{LIS"),"LIST","")))))))))))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1" s="126">
        <f t="shared" si="2"/>
        <v>0</v>
      </c>
      <c r="S41" s="128"/>
      <c r="T41" s="126" t="str">
        <f t="shared" si="4"/>
        <v>BLANK</v>
      </c>
      <c r="U41" s="126" t="str" cm="1">
        <f t="array" aca="1" ref="U41" ca="1">IF(AND(E41="Payment exemption explanation",ISBLANK(F41)=FALSE,F$77="Confirmed"),"FORMAT",IF(AND(E41="Historical Default and Loss Performance Data location",F$3="Public",ISBLANK(F41)=TRUE),"FORMAT",IF(AND(E40="Subject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TEXT</v>
      </c>
      <c r="V41" s="126" t="b" cm="1">
        <f t="array" aca="1" ref="V41" ca="1">IF(OR(LEN(F41)&gt;P41+1),FALSE,IF(LEFT(G41,5)="{TEXT",TRUE,IF(AND(ISBLANK(F41)=FALSE,G41="{DATE_TEXT-YYYY-MM-DD}",LEN(F41)&lt;&gt;10),FALSE,IF(AND(ISBLANK(F41)=FALSE,ISNUMBER(SUMPRODUCT(SEARCH(MID(F41,ROW(INDIRECT("1:"&amp;LEN(TRIM(F41)))),1)," "&amp;W41&amp;CHAR(10)&amp;"""")))=FALSE),FALSE,TRUE))))</f>
        <v>1</v>
      </c>
      <c r="W41" s="127" t="str">
        <f>IF(G41="{Applicable/N/A}","N/Aplicable",IF(E41="Designated Entity LEI","ABCDEFGHIJKLMNOPQRSTUVWXYZ0123456789",IF(OR(G41="{ISIN}",G41="{LEI}"),";ABCDEFGHIJKLMNOPQRSTUVWXYZ0123456789",IF(G41="{Master Trust/Other}","Master TuOhe",IF(E41="Securitisation type","Privateublc",IF(LEFT(G41,4)="{CA_",Val!B$21,IF(G41="{COUNTRY_EU_LIST}"," ;abcdefghijklmnopqrstuvwxyzABCDEFGHIJKLMNOPQRSTUVWXYZ0123456789",IF(OR(G41="{NOTIFICATION ID}",G41="{SECURITISATION ID}"),Val!B$15,IF(G41="{COUNTRY_EU}"," ;abcdefghijklmnopqrstuvwxyzABCDEFGHIJKLMNOPQRSTUVWXYZ",IF(G41="{Confirmed/Unconfirmed}","ConfirmedUnc",IF(G41="{Confirmed/Unconfirmed/N/A}","Confirmed/UncNA",IF(LEFT(G41,4)="{DAT","0123456789-",IF(LEFT(G41,4)="{Y/N","YN",IF(OR(LEFT(G41,4)="{N/A",LEFT(G41,4)="{LIS",LEFT(G41,4)="{No ",LEFT(G41,4)="{SEC",LEFT(G41,4)="{Mas"),Val!B$20,IF(LEFT(G41,4)="{TEX",Val!B$21,IF(LEFT(G41,4)="{ALP",Val!B$20,IF(LEFT(G41,4)="{COU",Val!B$20)))))))))))))))))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1" s="132"/>
      <c r="Y41" s="132"/>
      <c r="Z41" s="132"/>
      <c r="AA41" s="132"/>
      <c r="AB41" s="134"/>
      <c r="AC41" s="123" t="s">
        <v>1448</v>
      </c>
      <c r="AD41" s="132"/>
      <c r="AE41" s="132"/>
      <c r="AF41" s="132"/>
      <c r="AG41" s="129" t="s">
        <v>776</v>
      </c>
      <c r="AH41" s="132"/>
      <c r="AI41" s="117"/>
      <c r="AJ41" s="132"/>
      <c r="AK41" s="75"/>
    </row>
    <row r="42" spans="1:37" s="2" customFormat="1" ht="105" x14ac:dyDescent="0.25">
      <c r="A42" s="15" t="s">
        <v>1190</v>
      </c>
      <c r="B42" s="16" t="s">
        <v>214</v>
      </c>
      <c r="C42" s="20" t="s">
        <v>188</v>
      </c>
      <c r="D42" s="21" t="s">
        <v>52</v>
      </c>
      <c r="E42" s="22" t="s">
        <v>189</v>
      </c>
      <c r="F42" s="22" t="s">
        <v>175</v>
      </c>
      <c r="G42" s="61" t="s">
        <v>190</v>
      </c>
      <c r="H42" s="150" t="s">
        <v>191</v>
      </c>
      <c r="I42" s="88" t="s">
        <v>1397</v>
      </c>
      <c r="J42" s="152" t="s">
        <v>192</v>
      </c>
      <c r="K42" s="140" t="s">
        <v>193</v>
      </c>
      <c r="L42" s="140" t="s">
        <v>194</v>
      </c>
      <c r="M42" s="140" t="s">
        <v>195</v>
      </c>
      <c r="N42" s="142" t="s">
        <v>196</v>
      </c>
      <c r="O42" s="126">
        <f t="shared" ca="1" si="5"/>
        <v>1</v>
      </c>
      <c r="P42" s="126">
        <v>12</v>
      </c>
      <c r="Q42" s="127" t="str">
        <f ca="1">IF(AND(E42="Last notification date",MONTH(TODAY())&gt;9,DAY(TODAY())&gt;9),YEAR(TODAY())&amp;"-"&amp;MONTH(TODAY())&amp;"-"&amp;DAY(TODAY()),IF(AND(E42="Last notification date",MONTH(TODAY())&lt;9,DAY(TODAY())&lt;10),YEAR(TODAY())&amp;"-0"&amp;MONTH(TODAY())&amp;"-0"&amp;DAY(TODAY()),IF(AND(E42="Last notification date",MONTH(TODAY())&gt;9,DAY(TODAY())&lt;10),YEAR(TODAY())&amp;"-"&amp;MONTH(TODAY())&amp;"-0"&amp;DAY(TODAY()),IF(AND(E42="Last notification date",MONTH(TODAY())&lt;10,DAY(TODAY())&gt;9),YEAR(TODAY())&amp;"-0"&amp;MONTH(TODAY())&amp;"-"&amp;DAY(TODAY()),IF(LEFT(G42,4)="{SEC","SEC ID",IF(LEFT(G42,4)="{DAT","DATE",IF(LEFT(G42,4)="{TEX",Val!B$21,IF(LEFT(G42,4)="{ALP",Val!B$20,IF(LEFT(G42,4)="{COU",Val!B$20,IF(OR(LEFT(G42,4)="{ISI",LEFT(G42,4)="{LEI"),Val!B$17,IF(OR(LEFT(G42,4)="{CA_",LEFT(G42,4)="{Mas",LEFT(G42,4)="{Y/N",LEFT(G42,4)="{No ",LEFT(G42,4)="{N/A",LEFT(G42,4)="{Con",LEFT(G42,4)="{LIS"),"LIST","")))))))))))</f>
        <v>LIST</v>
      </c>
      <c r="R42" s="126">
        <f t="shared" si="2"/>
        <v>9</v>
      </c>
      <c r="S42" s="128"/>
      <c r="T42" s="126" t="str">
        <f t="shared" si="4"/>
        <v>UNK</v>
      </c>
      <c r="U42" s="126" t="str" cm="1">
        <f t="array" aca="1" ref="U42" ca="1">IF(AND(E42="Payment exemption explanation",ISBLANK(F42)=FALSE,F$77="Confirmed"),"FORMAT",IF(AND(E42="Historical Default and Loss Performance Data location",F$3="Public",ISBLANK(F42)=TRUE),"FORMAT",IF(AND(E41="Subject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UNK</v>
      </c>
      <c r="V42" s="126" t="b" cm="1">
        <f t="array" aca="1" ref="V42" ca="1">IF(OR(LEN(F42)&gt;P42+1),FALSE,IF(LEFT(G42,5)="{TEXT",TRUE,IF(AND(ISBLANK(F42)=FALSE,G42="{DATE_TEXT-YYYY-MM-DD}",LEN(F42)&lt;&gt;10),FALSE,IF(AND(ISBLANK(F42)=FALSE,ISNUMBER(SUMPRODUCT(SEARCH(MID(F42,ROW(INDIRECT("1:"&amp;LEN(TRIM(F42)))),1)," "&amp;W42&amp;CHAR(10)&amp;"""")))=FALSE),FALSE,TRUE))))</f>
        <v>1</v>
      </c>
      <c r="W42" s="127" t="str">
        <f>IF(G42="{Applicable/N/A}","N/Aplicable",IF(E42="Designated Entity LEI","ABCDEFGHIJKLMNOPQRSTUVWXYZ0123456789",IF(OR(G42="{ISIN}",G42="{LEI}"),";ABCDEFGHIJKLMNOPQRSTUVWXYZ0123456789",IF(G42="{Master Trust/Other}","Master TuOhe",IF(E42="Securitisation type","Privateublc",IF(LEFT(G42,4)="{CA_",Val!B$21,IF(G42="{COUNTRY_EU_LIST}"," ;abcdefghijklmnopqrstuvwxyzABCDEFGHIJKLMNOPQRSTUVWXYZ0123456789",IF(OR(G42="{NOTIFICATION ID}",G42="{SECURITISATION ID}"),Val!B$15,IF(G42="{COUNTRY_EU}"," ;abcdefghijklmnopqrstuvwxyzABCDEFGHIJKLMNOPQRSTUVWXYZ",IF(G42="{Confirmed/Unconfirmed}","ConfirmedUnc",IF(G42="{Confirmed/Unconfirmed/N/A}","Confirmed/UncNA",IF(LEFT(G42,4)="{DAT","0123456789-",IF(LEFT(G42,4)="{Y/N","YN",IF(OR(LEFT(G42,4)="{N/A",LEFT(G42,4)="{LIS",LEFT(G42,4)="{No ",LEFT(G42,4)="{SEC",LEFT(G42,4)="{Mas"),Val!B$20,IF(LEFT(G42,4)="{TEX",Val!B$21,IF(LEFT(G42,4)="{ALP",Val!B$20,IF(LEFT(G42,4)="{COU",Val!B$20)))))))))))))))))</f>
        <v>ConfirmedUnc</v>
      </c>
      <c r="X42" s="132"/>
      <c r="Y42" s="132"/>
      <c r="Z42" s="132"/>
      <c r="AA42" s="132"/>
      <c r="AB42" s="134"/>
      <c r="AC42" s="123" t="s">
        <v>1444</v>
      </c>
      <c r="AD42" s="132"/>
      <c r="AE42" s="132"/>
      <c r="AF42" s="132"/>
      <c r="AG42" s="129" t="s">
        <v>766</v>
      </c>
      <c r="AH42" s="132"/>
      <c r="AI42" s="117"/>
      <c r="AJ42" s="132"/>
      <c r="AK42" s="75"/>
    </row>
    <row r="43" spans="1:37" s="2" customFormat="1" ht="409.5" x14ac:dyDescent="0.25">
      <c r="A43" s="15" t="s">
        <v>1191</v>
      </c>
      <c r="B43" s="16" t="s">
        <v>216</v>
      </c>
      <c r="C43" s="20" t="s">
        <v>188</v>
      </c>
      <c r="D43" s="21" t="s">
        <v>52</v>
      </c>
      <c r="E43" s="22" t="s">
        <v>198</v>
      </c>
      <c r="F43" s="45" t="s">
        <v>1489</v>
      </c>
      <c r="G43" s="61" t="s">
        <v>199</v>
      </c>
      <c r="H43" s="159"/>
      <c r="I43" s="88" t="s">
        <v>1326</v>
      </c>
      <c r="J43" s="156" t="s">
        <v>192</v>
      </c>
      <c r="K43" s="141" t="s">
        <v>193</v>
      </c>
      <c r="L43" s="141" t="s">
        <v>194</v>
      </c>
      <c r="M43" s="141" t="s">
        <v>195</v>
      </c>
      <c r="N43" s="143" t="s">
        <v>196</v>
      </c>
      <c r="O43" s="126">
        <f t="shared" ca="1" si="5"/>
        <v>1</v>
      </c>
      <c r="P43" s="126">
        <v>10000</v>
      </c>
      <c r="Q43" s="127" t="str">
        <f ca="1">IF(AND(E43="Last notification date",MONTH(TODAY())&gt;9,DAY(TODAY())&gt;9),YEAR(TODAY())&amp;"-"&amp;MONTH(TODAY())&amp;"-"&amp;DAY(TODAY()),IF(AND(E43="Last notification date",MONTH(TODAY())&lt;9,DAY(TODAY())&lt;10),YEAR(TODAY())&amp;"-0"&amp;MONTH(TODAY())&amp;"-0"&amp;DAY(TODAY()),IF(AND(E43="Last notification date",MONTH(TODAY())&gt;9,DAY(TODAY())&lt;10),YEAR(TODAY())&amp;"-"&amp;MONTH(TODAY())&amp;"-0"&amp;DAY(TODAY()),IF(AND(E43="Last notification date",MONTH(TODAY())&lt;10,DAY(TODAY())&gt;9),YEAR(TODAY())&amp;"-0"&amp;MONTH(TODAY())&amp;"-"&amp;DAY(TODAY()),IF(LEFT(G43,4)="{SEC","SEC ID",IF(LEFT(G43,4)="{DAT","DATE",IF(LEFT(G43,4)="{TEX",Val!B$21,IF(LEFT(G43,4)="{ALP",Val!B$20,IF(LEFT(G43,4)="{COU",Val!B$20,IF(OR(LEFT(G43,4)="{ISI",LEFT(G43,4)="{LEI"),Val!B$17,IF(OR(LEFT(G43,4)="{CA_",LEFT(G43,4)="{Mas",LEFT(G43,4)="{Y/N",LEFT(G43,4)="{No ",LEFT(G43,4)="{N/A",LEFT(G43,4)="{Con",LEFT(G43,4)="{LIS"),"LIST","")))))))))))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3" s="126">
        <f t="shared" si="2"/>
        <v>1443</v>
      </c>
      <c r="S43" s="128"/>
      <c r="T43" s="126" t="str">
        <f t="shared" si="4"/>
        <v>UNK</v>
      </c>
      <c r="U43" s="126" t="str" cm="1">
        <f t="array" aca="1" ref="U43" ca="1">IF(AND(E43="Payment exemption explanation",ISBLANK(F43)=FALSE,F$77="Confirmed"),"FORMAT",IF(AND(E43="Historical Default and Loss Performance Data location",F$3="Public",ISBLANK(F43)=TRUE),"FORMAT",IF(AND(E42="Subject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TEXT</v>
      </c>
      <c r="V43" s="126" t="b" cm="1">
        <f t="array" aca="1" ref="V43" ca="1">IF(OR(LEN(F43)&gt;P43+1),FALSE,IF(LEFT(G43,5)="{TEXT",TRUE,IF(AND(ISBLANK(F43)=FALSE,G43="{DATE_TEXT-YYYY-MM-DD}",LEN(F43)&lt;&gt;10),FALSE,IF(AND(ISBLANK(F43)=FALSE,ISNUMBER(SUMPRODUCT(SEARCH(MID(F43,ROW(INDIRECT("1:"&amp;LEN(TRIM(F43)))),1)," "&amp;W43&amp;CHAR(10)&amp;"""")))=FALSE),FALSE,TRUE))))</f>
        <v>1</v>
      </c>
      <c r="W43" s="127" t="str">
        <f>IF(G43="{Applicable/N/A}","N/Aplicable",IF(E43="Designated Entity LEI","ABCDEFGHIJKLMNOPQRSTUVWXYZ0123456789",IF(OR(G43="{ISIN}",G43="{LEI}"),";ABCDEFGHIJKLMNOPQRSTUVWXYZ0123456789",IF(G43="{Master Trust/Other}","Master TuOhe",IF(E43="Securitisation type","Privateublc",IF(LEFT(G43,4)="{CA_",Val!B$21,IF(G43="{COUNTRY_EU_LIST}"," ;abcdefghijklmnopqrstuvwxyzABCDEFGHIJKLMNOPQRSTUVWXYZ0123456789",IF(OR(G43="{NOTIFICATION ID}",G43="{SECURITISATION ID}"),Val!B$15,IF(G43="{COUNTRY_EU}"," ;abcdefghijklmnopqrstuvwxyzABCDEFGHIJKLMNOPQRSTUVWXYZ",IF(G43="{Confirmed/Unconfirmed}","ConfirmedUnc",IF(G43="{Confirmed/Unconfirmed/N/A}","Confirmed/UncNA",IF(LEFT(G43,4)="{DAT","0123456789-",IF(LEFT(G43,4)="{Y/N","YN",IF(OR(LEFT(G43,4)="{N/A",LEFT(G43,4)="{LIS",LEFT(G43,4)="{No ",LEFT(G43,4)="{SEC",LEFT(G43,4)="{Mas"),Val!B$20,IF(LEFT(G43,4)="{TEX",Val!B$21,IF(LEFT(G43,4)="{ALP",Val!B$20,IF(LEFT(G43,4)="{COU",Val!B$20)))))))))))))))))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3" s="132"/>
      <c r="Y43" s="132"/>
      <c r="Z43" s="132"/>
      <c r="AA43" s="132"/>
      <c r="AB43" s="134"/>
      <c r="AC43" s="123" t="s">
        <v>1446</v>
      </c>
      <c r="AD43" s="132"/>
      <c r="AE43" s="132"/>
      <c r="AF43" s="132"/>
      <c r="AG43" s="129" t="s">
        <v>778</v>
      </c>
      <c r="AH43" s="132"/>
      <c r="AI43" s="117"/>
      <c r="AJ43" s="132"/>
      <c r="AK43" s="75"/>
    </row>
    <row r="44" spans="1:37" s="2" customFormat="1" ht="120" x14ac:dyDescent="0.25">
      <c r="A44" s="15" t="s">
        <v>1192</v>
      </c>
      <c r="B44" s="16" t="s">
        <v>222</v>
      </c>
      <c r="C44" s="20" t="s">
        <v>201</v>
      </c>
      <c r="D44" s="21" t="s">
        <v>52</v>
      </c>
      <c r="E44" s="32" t="s">
        <v>1052</v>
      </c>
      <c r="F44" s="32" t="s">
        <v>108</v>
      </c>
      <c r="G44" s="110" t="s">
        <v>41</v>
      </c>
      <c r="H44" s="97" t="s">
        <v>202</v>
      </c>
      <c r="I44" s="93" t="s">
        <v>1376</v>
      </c>
      <c r="J44" s="152" t="s">
        <v>203</v>
      </c>
      <c r="K44" s="140" t="s">
        <v>1061</v>
      </c>
      <c r="L44" s="140" t="s">
        <v>205</v>
      </c>
      <c r="M44" s="140" t="s">
        <v>195</v>
      </c>
      <c r="N44" s="142" t="s">
        <v>196</v>
      </c>
      <c r="O44" s="126">
        <f t="shared" ca="1" si="5"/>
        <v>1</v>
      </c>
      <c r="P44" s="126">
        <v>1</v>
      </c>
      <c r="Q44" s="127" t="str">
        <f ca="1">IF(AND(E44="Last notification date",MONTH(TODAY())&gt;9,DAY(TODAY())&gt;9),YEAR(TODAY())&amp;"-"&amp;MONTH(TODAY())&amp;"-"&amp;DAY(TODAY()),IF(AND(E44="Last notification date",MONTH(TODAY())&lt;9,DAY(TODAY())&lt;10),YEAR(TODAY())&amp;"-0"&amp;MONTH(TODAY())&amp;"-0"&amp;DAY(TODAY()),IF(AND(E44="Last notification date",MONTH(TODAY())&gt;9,DAY(TODAY())&lt;10),YEAR(TODAY())&amp;"-"&amp;MONTH(TODAY())&amp;"-0"&amp;DAY(TODAY()),IF(AND(E44="Last notification date",MONTH(TODAY())&lt;10,DAY(TODAY())&gt;9),YEAR(TODAY())&amp;"-0"&amp;MONTH(TODAY())&amp;"-"&amp;DAY(TODAY()),IF(LEFT(G44,4)="{SEC","SEC ID",IF(LEFT(G44,4)="{DAT","DATE",IF(LEFT(G44,4)="{TEX",Val!B$21,IF(LEFT(G44,4)="{ALP",Val!B$20,IF(LEFT(G44,4)="{COU",Val!B$20,IF(OR(LEFT(G44,4)="{ISI",LEFT(G44,4)="{LEI"),Val!B$17,IF(OR(LEFT(G44,4)="{CA_",LEFT(G44,4)="{Mas",LEFT(G44,4)="{Y/N",LEFT(G44,4)="{No ",LEFT(G44,4)="{N/A",LEFT(G44,4)="{Con",LEFT(G44,4)="{LIS"),"LIST","")))))))))))</f>
        <v>LIST</v>
      </c>
      <c r="R44" s="126">
        <f t="shared" si="2"/>
        <v>1</v>
      </c>
      <c r="S44" s="128"/>
      <c r="T44" s="126" t="str">
        <f t="shared" si="4"/>
        <v>UNK</v>
      </c>
      <c r="U44" s="126" t="str" cm="1">
        <f t="array" aca="1" ref="U44" ca="1">IF(AND(E44="Payment exemption explanation",ISBLANK(F44)=FALSE,F$77="Confirmed"),"FORMAT",IF(AND(E44="Historical Default and Loss Performance Data location",F$3="Public",ISBLANK(F44)=TRUE),"FORMAT",IF(AND(E43="Subject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UNK</v>
      </c>
      <c r="V44" s="126" t="b" cm="1">
        <f t="array" aca="1" ref="V44" ca="1">IF(OR(LEN(F44)&gt;P44+1),FALSE,IF(LEFT(G44,5)="{TEXT",TRUE,IF(AND(ISBLANK(F44)=FALSE,G44="{DATE_TEXT-YYYY-MM-DD}",LEN(F44)&lt;&gt;10),FALSE,IF(AND(ISBLANK(F44)=FALSE,ISNUMBER(SUMPRODUCT(SEARCH(MID(F44,ROW(INDIRECT("1:"&amp;LEN(TRIM(F44)))),1)," "&amp;W44&amp;CHAR(10)&amp;"""")))=FALSE),FALSE,TRUE))))</f>
        <v>1</v>
      </c>
      <c r="W44" s="127" t="str">
        <f>IF(G44="{Applicable/N/A}","N/Aplicable",IF(E44="Designated Entity LEI","ABCDEFGHIJKLMNOPQRSTUVWXYZ0123456789",IF(OR(G44="{ISIN}",G44="{LEI}"),";ABCDEFGHIJKLMNOPQRSTUVWXYZ0123456789",IF(G44="{Master Trust/Other}","Master TuOhe",IF(E44="Securitisation type","Privateublc",IF(LEFT(G44,4)="{CA_",Val!B$21,IF(G44="{COUNTRY_EU_LIST}"," ;abcdefghijklmnopqrstuvwxyzABCDEFGHIJKLMNOPQRSTUVWXYZ0123456789",IF(OR(G44="{NOTIFICATION ID}",G44="{SECURITISATION ID}"),Val!B$15,IF(G44="{COUNTRY_EU}"," ;abcdefghijklmnopqrstuvwxyzABCDEFGHIJKLMNOPQRSTUVWXYZ",IF(G44="{Confirmed/Unconfirmed}","ConfirmedUnc",IF(G44="{Confirmed/Unconfirmed/N/A}","Confirmed/UncNA",IF(LEFT(G44,4)="{DAT","0123456789-",IF(LEFT(G44,4)="{Y/N","YN",IF(OR(LEFT(G44,4)="{N/A",LEFT(G44,4)="{LIS",LEFT(G44,4)="{No ",LEFT(G44,4)="{SEC",LEFT(G44,4)="{Mas"),Val!B$20,IF(LEFT(G44,4)="{TEX",Val!B$21,IF(LEFT(G44,4)="{ALP",Val!B$20,IF(LEFT(G44,4)="{COU",Val!B$20)))))))))))))))))</f>
        <v>YN</v>
      </c>
      <c r="X44" s="132"/>
      <c r="Y44" s="132"/>
      <c r="Z44" s="132"/>
      <c r="AA44" s="132"/>
      <c r="AB44" s="134"/>
      <c r="AC44" s="123" t="s">
        <v>1445</v>
      </c>
      <c r="AD44" s="132"/>
      <c r="AE44" s="132"/>
      <c r="AF44" s="132"/>
      <c r="AG44" s="129" t="s">
        <v>772</v>
      </c>
      <c r="AH44" s="132"/>
      <c r="AI44" s="117"/>
      <c r="AJ44" s="132"/>
      <c r="AK44" s="75"/>
    </row>
    <row r="45" spans="1:37" s="2" customFormat="1" ht="141.94999999999999" customHeight="1" x14ac:dyDescent="0.25">
      <c r="A45" s="15" t="s">
        <v>1193</v>
      </c>
      <c r="B45" s="16" t="s">
        <v>224</v>
      </c>
      <c r="C45" s="17" t="s">
        <v>201</v>
      </c>
      <c r="D45" s="18" t="s">
        <v>62</v>
      </c>
      <c r="E45" s="23" t="s">
        <v>207</v>
      </c>
      <c r="F45" s="62"/>
      <c r="G45" s="108" t="s">
        <v>199</v>
      </c>
      <c r="H45" s="98" t="s">
        <v>1063</v>
      </c>
      <c r="I45" s="88" t="s">
        <v>1449</v>
      </c>
      <c r="J45" s="156" t="s">
        <v>203</v>
      </c>
      <c r="K45" s="141" t="s">
        <v>204</v>
      </c>
      <c r="L45" s="141" t="s">
        <v>205</v>
      </c>
      <c r="M45" s="141" t="s">
        <v>195</v>
      </c>
      <c r="N45" s="143" t="s">
        <v>196</v>
      </c>
      <c r="O45" s="126">
        <f t="shared" ca="1" si="5"/>
        <v>1</v>
      </c>
      <c r="P45" s="126">
        <v>10000</v>
      </c>
      <c r="Q45" s="127" t="str">
        <f ca="1">IF(AND(E45="Last notification date",MONTH(TODAY())&gt;9,DAY(TODAY())&gt;9),YEAR(TODAY())&amp;"-"&amp;MONTH(TODAY())&amp;"-"&amp;DAY(TODAY()),IF(AND(E45="Last notification date",MONTH(TODAY())&lt;9,DAY(TODAY())&lt;10),YEAR(TODAY())&amp;"-0"&amp;MONTH(TODAY())&amp;"-0"&amp;DAY(TODAY()),IF(AND(E45="Last notification date",MONTH(TODAY())&gt;9,DAY(TODAY())&lt;10),YEAR(TODAY())&amp;"-"&amp;MONTH(TODAY())&amp;"-0"&amp;DAY(TODAY()),IF(AND(E45="Last notification date",MONTH(TODAY())&lt;10,DAY(TODAY())&gt;9),YEAR(TODAY())&amp;"-0"&amp;MONTH(TODAY())&amp;"-"&amp;DAY(TODAY()),IF(LEFT(G45,4)="{SEC","SEC ID",IF(LEFT(G45,4)="{DAT","DATE",IF(LEFT(G45,4)="{TEX",Val!B$21,IF(LEFT(G45,4)="{ALP",Val!B$20,IF(LEFT(G45,4)="{COU",Val!B$20,IF(OR(LEFT(G45,4)="{ISI",LEFT(G45,4)="{LEI"),Val!B$17,IF(OR(LEFT(G45,4)="{CA_",LEFT(G45,4)="{Mas",LEFT(G45,4)="{Y/N",LEFT(G45,4)="{No ",LEFT(G45,4)="{N/A",LEFT(G45,4)="{Con",LEFT(G45,4)="{LIS"),"LIST","")))))))))))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5" s="126">
        <f t="shared" si="2"/>
        <v>0</v>
      </c>
      <c r="S45" s="128" t="s">
        <v>49</v>
      </c>
      <c r="T45" s="126" t="str">
        <f t="shared" si="4"/>
        <v>BLANK</v>
      </c>
      <c r="U45" s="126" t="str" cm="1">
        <f t="array" aca="1" ref="U45" ca="1">IF(AND(E45="Payment exemption explanation",ISBLANK(F45)=FALSE,F$77="Confirmed"),"FORMAT",IF(AND(E45="Historical Default and Loss Performance Data location",F$3="Public",ISBLANK(F45)=TRUE),"FORMAT",IF(AND(E44="Subject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TEXT</v>
      </c>
      <c r="V45" s="126" t="b" cm="1">
        <f t="array" aca="1" ref="V45" ca="1">IF(OR(LEN(F45)&gt;P45+1),FALSE,IF(LEFT(G45,5)="{TEXT",TRUE,IF(AND(ISBLANK(F45)=FALSE,G45="{DATE_TEXT-YYYY-MM-DD}",LEN(F45)&lt;&gt;10),FALSE,IF(AND(ISBLANK(F45)=FALSE,ISNUMBER(SUMPRODUCT(SEARCH(MID(F45,ROW(INDIRECT("1:"&amp;LEN(TRIM(F45)))),1)," "&amp;W45&amp;CHAR(10)&amp;"""")))=FALSE),FALSE,TRUE))))</f>
        <v>1</v>
      </c>
      <c r="W45" s="127" t="str">
        <f>IF(G45="{Applicable/N/A}","N/Aplicable",IF(E45="Designated Entity LEI","ABCDEFGHIJKLMNOPQRSTUVWXYZ0123456789",IF(OR(G45="{ISIN}",G45="{LEI}"),";ABCDEFGHIJKLMNOPQRSTUVWXYZ0123456789",IF(G45="{Master Trust/Other}","Master TuOhe",IF(E45="Securitisation type","Privateublc",IF(LEFT(G45,4)="{CA_",Val!B$21,IF(G45="{COUNTRY_EU_LIST}"," ;abcdefghijklmnopqrstuvwxyzABCDEFGHIJKLMNOPQRSTUVWXYZ0123456789",IF(OR(G45="{NOTIFICATION ID}",G45="{SECURITISATION ID}"),Val!B$15,IF(G45="{COUNTRY_EU}"," ;abcdefghijklmnopqrstuvwxyzABCDEFGHIJKLMNOPQRSTUVWXYZ",IF(G45="{Confirmed/Unconfirmed}","ConfirmedUnc",IF(G45="{Confirmed/Unconfirmed/N/A}","Confirmed/UncNA",IF(LEFT(G45,4)="{DAT","0123456789-",IF(LEFT(G45,4)="{Y/N","YN",IF(OR(LEFT(G45,4)="{N/A",LEFT(G45,4)="{LIS",LEFT(G45,4)="{No ",LEFT(G45,4)="{SEC",LEFT(G45,4)="{Mas"),Val!B$20,IF(LEFT(G45,4)="{TEX",Val!B$21,IF(LEFT(G45,4)="{ALP",Val!B$20,IF(LEFT(G45,4)="{COU",Val!B$20)))))))))))))))))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5" s="132"/>
      <c r="Y45" s="132"/>
      <c r="Z45" s="132"/>
      <c r="AA45" s="132"/>
      <c r="AB45" s="134"/>
      <c r="AC45" s="134"/>
      <c r="AD45" s="132"/>
      <c r="AE45" s="132"/>
      <c r="AF45" s="132"/>
      <c r="AG45" s="129" t="s">
        <v>785</v>
      </c>
      <c r="AH45" s="132"/>
      <c r="AI45" s="117"/>
      <c r="AJ45" s="132"/>
      <c r="AK45" s="75"/>
    </row>
    <row r="46" spans="1:37" s="2" customFormat="1" ht="105" x14ac:dyDescent="0.25">
      <c r="A46" s="15" t="s">
        <v>1194</v>
      </c>
      <c r="B46" s="16" t="s">
        <v>226</v>
      </c>
      <c r="C46" s="20" t="s">
        <v>209</v>
      </c>
      <c r="D46" s="21" t="s">
        <v>52</v>
      </c>
      <c r="E46" s="22" t="s">
        <v>210</v>
      </c>
      <c r="F46" s="22" t="s">
        <v>49</v>
      </c>
      <c r="G46" s="61" t="s">
        <v>176</v>
      </c>
      <c r="H46" s="150" t="s">
        <v>1064</v>
      </c>
      <c r="I46" s="93" t="s">
        <v>1368</v>
      </c>
      <c r="J46" s="152" t="s">
        <v>211</v>
      </c>
      <c r="K46" s="140" t="s">
        <v>1062</v>
      </c>
      <c r="L46" s="140" t="s">
        <v>213</v>
      </c>
      <c r="M46" s="140" t="s">
        <v>171</v>
      </c>
      <c r="N46" s="142" t="s">
        <v>196</v>
      </c>
      <c r="O46" s="126">
        <f t="shared" ca="1" si="5"/>
        <v>1</v>
      </c>
      <c r="P46" s="126">
        <v>12</v>
      </c>
      <c r="Q46" s="127" t="str">
        <f ca="1">IF(AND(E46="Last notification date",MONTH(TODAY())&gt;9,DAY(TODAY())&gt;9),YEAR(TODAY())&amp;"-"&amp;MONTH(TODAY())&amp;"-"&amp;DAY(TODAY()),IF(AND(E46="Last notification date",MONTH(TODAY())&lt;9,DAY(TODAY())&lt;10),YEAR(TODAY())&amp;"-0"&amp;MONTH(TODAY())&amp;"-0"&amp;DAY(TODAY()),IF(AND(E46="Last notification date",MONTH(TODAY())&gt;9,DAY(TODAY())&lt;10),YEAR(TODAY())&amp;"-"&amp;MONTH(TODAY())&amp;"-0"&amp;DAY(TODAY()),IF(AND(E46="Last notification date",MONTH(TODAY())&lt;10,DAY(TODAY())&gt;9),YEAR(TODAY())&amp;"-0"&amp;MONTH(TODAY())&amp;"-"&amp;DAY(TODAY()),IF(LEFT(G46,4)="{SEC","SEC ID",IF(LEFT(G46,4)="{DAT","DATE",IF(LEFT(G46,4)="{TEX",Val!B$21,IF(LEFT(G46,4)="{ALP",Val!B$20,IF(LEFT(G46,4)="{COU",Val!B$20,IF(OR(LEFT(G46,4)="{ISI",LEFT(G46,4)="{LEI"),Val!B$17,IF(OR(LEFT(G46,4)="{CA_",LEFT(G46,4)="{Mas",LEFT(G46,4)="{Y/N",LEFT(G46,4)="{No ",LEFT(G46,4)="{N/A",LEFT(G46,4)="{Con",LEFT(G46,4)="{LIS"),"LIST","")))))))))))</f>
        <v>LIST</v>
      </c>
      <c r="R46" s="126">
        <f t="shared" si="2"/>
        <v>3</v>
      </c>
      <c r="S46" s="128"/>
      <c r="T46" s="126" t="str">
        <f t="shared" si="4"/>
        <v>UNK</v>
      </c>
      <c r="U46" s="126" t="str" cm="1">
        <f t="array" aca="1" ref="U46" ca="1">IF(AND(E46="Payment exemption explanation",ISBLANK(F46)=FALSE,F$77="Confirmed"),"FORMAT",IF(AND(E46="Historical Default and Loss Performance Data location",F$3="Public",ISBLANK(F46)=TRUE),"FORMAT",IF(AND(E45="Subject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UNK</v>
      </c>
      <c r="V46" s="126" t="b" cm="1">
        <f t="array" aca="1" ref="V46" ca="1">IF(OR(LEN(F46)&gt;P46+1),FALSE,IF(LEFT(G46,5)="{TEXT",TRUE,IF(AND(ISBLANK(F46)=FALSE,G46="{DATE_TEXT-YYYY-MM-DD}",LEN(F46)&lt;&gt;10),FALSE,IF(AND(ISBLANK(F46)=FALSE,ISNUMBER(SUMPRODUCT(SEARCH(MID(F46,ROW(INDIRECT("1:"&amp;LEN(TRIM(F46)))),1)," "&amp;W46&amp;CHAR(10)&amp;"""")))=FALSE),FALSE,TRUE))))</f>
        <v>1</v>
      </c>
      <c r="W46" s="127" t="str">
        <f>IF(G46="{Applicable/N/A}","N/Aplicable",IF(E46="Designated Entity LEI","ABCDEFGHIJKLMNOPQRSTUVWXYZ0123456789",IF(OR(G46="{ISIN}",G46="{LEI}"),";ABCDEFGHIJKLMNOPQRSTUVWXYZ0123456789",IF(G46="{Master Trust/Other}","Master TuOhe",IF(E46="Securitisation type","Privateublc",IF(LEFT(G46,4)="{CA_",Val!B$21,IF(G46="{COUNTRY_EU_LIST}"," ;abcdefghijklmnopqrstuvwxyzABCDEFGHIJKLMNOPQRSTUVWXYZ0123456789",IF(OR(G46="{NOTIFICATION ID}",G46="{SECURITISATION ID}"),Val!B$15,IF(G46="{COUNTRY_EU}"," ;abcdefghijklmnopqrstuvwxyzABCDEFGHIJKLMNOPQRSTUVWXYZ",IF(G46="{Confirmed/Unconfirmed}","ConfirmedUnc",IF(G46="{Confirmed/Unconfirmed/N/A}","Confirmed/UncNA",IF(LEFT(G46,4)="{DAT","0123456789-",IF(LEFT(G46,4)="{Y/N","YN",IF(OR(LEFT(G46,4)="{N/A",LEFT(G46,4)="{LIS",LEFT(G46,4)="{No ",LEFT(G46,4)="{SEC",LEFT(G46,4)="{Mas"),Val!B$20,IF(LEFT(G46,4)="{TEX",Val!B$21,IF(LEFT(G46,4)="{ALP",Val!B$20,IF(LEFT(G46,4)="{COU",Val!B$20)))))))))))))))))</f>
        <v>Confirmed/UncNA</v>
      </c>
      <c r="X46" s="132"/>
      <c r="Y46" s="132"/>
      <c r="Z46" s="132"/>
      <c r="AA46" s="132"/>
      <c r="AB46" s="134"/>
      <c r="AC46" s="134"/>
      <c r="AD46" s="132"/>
      <c r="AE46" s="132"/>
      <c r="AF46" s="132"/>
      <c r="AG46" s="129" t="s">
        <v>783</v>
      </c>
      <c r="AH46" s="132"/>
      <c r="AI46" s="117"/>
      <c r="AJ46" s="132"/>
      <c r="AK46" s="75"/>
    </row>
    <row r="47" spans="1:37" s="2" customFormat="1" ht="120.75" x14ac:dyDescent="0.25">
      <c r="A47" s="15" t="s">
        <v>1195</v>
      </c>
      <c r="B47" s="16" t="s">
        <v>233</v>
      </c>
      <c r="C47" s="30" t="s">
        <v>209</v>
      </c>
      <c r="D47" s="31" t="s">
        <v>46</v>
      </c>
      <c r="E47" s="26" t="s">
        <v>215</v>
      </c>
      <c r="F47" s="64"/>
      <c r="G47" s="109" t="s">
        <v>114</v>
      </c>
      <c r="H47" s="159"/>
      <c r="I47" s="88" t="s">
        <v>1327</v>
      </c>
      <c r="J47" s="156" t="s">
        <v>211</v>
      </c>
      <c r="K47" s="141" t="s">
        <v>212</v>
      </c>
      <c r="L47" s="141" t="s">
        <v>213</v>
      </c>
      <c r="M47" s="141" t="s">
        <v>171</v>
      </c>
      <c r="N47" s="143" t="s">
        <v>196</v>
      </c>
      <c r="O47" s="126">
        <f t="shared" ca="1" si="5"/>
        <v>1</v>
      </c>
      <c r="P47" s="126">
        <v>5000</v>
      </c>
      <c r="Q47" s="127" t="str">
        <f ca="1">IF(AND(E47="Last notification date",MONTH(TODAY())&gt;9,DAY(TODAY())&gt;9),YEAR(TODAY())&amp;"-"&amp;MONTH(TODAY())&amp;"-"&amp;DAY(TODAY()),IF(AND(E47="Last notification date",MONTH(TODAY())&lt;9,DAY(TODAY())&lt;10),YEAR(TODAY())&amp;"-0"&amp;MONTH(TODAY())&amp;"-0"&amp;DAY(TODAY()),IF(AND(E47="Last notification date",MONTH(TODAY())&gt;9,DAY(TODAY())&lt;10),YEAR(TODAY())&amp;"-"&amp;MONTH(TODAY())&amp;"-0"&amp;DAY(TODAY()),IF(AND(E47="Last notification date",MONTH(TODAY())&lt;10,DAY(TODAY())&gt;9),YEAR(TODAY())&amp;"-0"&amp;MONTH(TODAY())&amp;"-"&amp;DAY(TODAY()),IF(LEFT(G47,4)="{SEC","SEC ID",IF(LEFT(G47,4)="{DAT","DATE",IF(LEFT(G47,4)="{TEX",Val!B$21,IF(LEFT(G47,4)="{ALP",Val!B$20,IF(LEFT(G47,4)="{COU",Val!B$20,IF(OR(LEFT(G47,4)="{ISI",LEFT(G47,4)="{LEI"),Val!B$17,IF(OR(LEFT(G47,4)="{CA_",LEFT(G47,4)="{Mas",LEFT(G47,4)="{Y/N",LEFT(G47,4)="{No ",LEFT(G47,4)="{N/A",LEFT(G47,4)="{Con",LEFT(G47,4)="{LIS"),"LIST","")))))))))))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47" s="126">
        <f t="shared" si="2"/>
        <v>0</v>
      </c>
      <c r="S47" s="128" t="s">
        <v>49</v>
      </c>
      <c r="T47" s="126" t="str">
        <f t="shared" si="4"/>
        <v>BLANK</v>
      </c>
      <c r="U47" s="126" t="str" cm="1">
        <f t="array" aca="1" ref="U47" ca="1">IF(AND(E47="Payment exemption explanation",ISBLANK(F47)=FALSE,F$77="Confirmed"),"FORMAT",IF(AND(E47="Historical Default and Loss Performance Data location",F$3="Public",ISBLANK(F47)=TRUE),"FORMAT",IF(AND(E46="Subject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26" t="b" cm="1">
        <f t="array" aca="1" ref="V47" ca="1">IF(OR(LEN(F47)&gt;P47+1),FALSE,IF(LEFT(G47,5)="{TEXT",TRUE,IF(AND(ISBLANK(F47)=FALSE,G47="{DATE_TEXT-YYYY-MM-DD}",LEN(F47)&lt;&gt;10),FALSE,IF(AND(ISBLANK(F47)=FALSE,ISNUMBER(SUMPRODUCT(SEARCH(MID(F47,ROW(INDIRECT("1:"&amp;LEN(TRIM(F47)))),1)," "&amp;W47&amp;CHAR(10)&amp;"""")))=FALSE),FALSE,TRUE))))</f>
        <v>1</v>
      </c>
      <c r="W47" s="127" t="str">
        <f>IF(G47="{Applicable/N/A}","N/Aplicable",IF(E47="Designated Entity LEI","ABCDEFGHIJKLMNOPQRSTUVWXYZ0123456789",IF(OR(G47="{ISIN}",G47="{LEI}"),";ABCDEFGHIJKLMNOPQRSTUVWXYZ0123456789",IF(G47="{Master Trust/Other}","Master TuOhe",IF(E47="Securitisation type","Privateublc",IF(LEFT(G47,4)="{CA_",Val!B$21,IF(G47="{COUNTRY_EU_LIST}"," ;abcdefghijklmnopqrstuvwxyzABCDEFGHIJKLMNOPQRSTUVWXYZ0123456789",IF(OR(G47="{NOTIFICATION ID}",G47="{SECURITISATION ID}"),Val!B$15,IF(G47="{COUNTRY_EU}"," ;abcdefghijklmnopqrstuvwxyzABCDEFGHIJKLMNOPQRSTUVWXYZ",IF(G47="{Confirmed/Unconfirmed}","ConfirmedUnc",IF(G47="{Confirmed/Unconfirmed/N/A}","Confirmed/UncNA",IF(LEFT(G47,4)="{DAT","0123456789-",IF(LEFT(G47,4)="{Y/N","YN",IF(OR(LEFT(G47,4)="{N/A",LEFT(G47,4)="{LIS",LEFT(G47,4)="{No ",LEFT(G47,4)="{SEC",LEFT(G47,4)="{Mas"),Val!B$20,IF(LEFT(G47,4)="{TEX",Val!B$21,IF(LEFT(G47,4)="{ALP",Val!B$20,IF(LEFT(G47,4)="{COU",Val!B$20)))))))))))))))))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47" s="132"/>
      <c r="Y47" s="132"/>
      <c r="Z47" s="132"/>
      <c r="AA47" s="132"/>
      <c r="AB47" s="134"/>
      <c r="AC47" s="134"/>
      <c r="AD47" s="132"/>
      <c r="AE47" s="132"/>
      <c r="AF47" s="132"/>
      <c r="AG47" s="129" t="s">
        <v>789</v>
      </c>
      <c r="AH47" s="132"/>
      <c r="AI47" s="117"/>
      <c r="AJ47" s="132"/>
      <c r="AK47" s="75"/>
    </row>
    <row r="48" spans="1:37" s="2" customFormat="1" ht="90" x14ac:dyDescent="0.25">
      <c r="A48" s="15" t="s">
        <v>1196</v>
      </c>
      <c r="B48" s="16" t="s">
        <v>235</v>
      </c>
      <c r="C48" s="20" t="s">
        <v>217</v>
      </c>
      <c r="D48" s="21" t="s">
        <v>52</v>
      </c>
      <c r="E48" s="22" t="s">
        <v>218</v>
      </c>
      <c r="F48" s="22" t="s">
        <v>108</v>
      </c>
      <c r="G48" s="61" t="s">
        <v>41</v>
      </c>
      <c r="H48" s="43" t="s">
        <v>1103</v>
      </c>
      <c r="I48" s="88" t="s">
        <v>1328</v>
      </c>
      <c r="J48" s="152" t="s">
        <v>219</v>
      </c>
      <c r="K48" s="140" t="s">
        <v>220</v>
      </c>
      <c r="L48" s="140" t="s">
        <v>221</v>
      </c>
      <c r="M48" s="140" t="s">
        <v>171</v>
      </c>
      <c r="N48" s="142" t="s">
        <v>196</v>
      </c>
      <c r="O48" s="126">
        <f t="shared" ca="1" si="5"/>
        <v>1</v>
      </c>
      <c r="P48" s="126">
        <v>1</v>
      </c>
      <c r="Q48" s="127" t="str">
        <f ca="1">IF(AND(E48="Last notification date",MONTH(TODAY())&gt;9,DAY(TODAY())&gt;9),YEAR(TODAY())&amp;"-"&amp;MONTH(TODAY())&amp;"-"&amp;DAY(TODAY()),IF(AND(E48="Last notification date",MONTH(TODAY())&lt;9,DAY(TODAY())&lt;10),YEAR(TODAY())&amp;"-0"&amp;MONTH(TODAY())&amp;"-0"&amp;DAY(TODAY()),IF(AND(E48="Last notification date",MONTH(TODAY())&gt;9,DAY(TODAY())&lt;10),YEAR(TODAY())&amp;"-"&amp;MONTH(TODAY())&amp;"-0"&amp;DAY(TODAY()),IF(AND(E48="Last notification date",MONTH(TODAY())&lt;10,DAY(TODAY())&gt;9),YEAR(TODAY())&amp;"-0"&amp;MONTH(TODAY())&amp;"-"&amp;DAY(TODAY()),IF(LEFT(G48,4)="{SEC","SEC ID",IF(LEFT(G48,4)="{DAT","DATE",IF(LEFT(G48,4)="{TEX",Val!B$21,IF(LEFT(G48,4)="{ALP",Val!B$20,IF(LEFT(G48,4)="{COU",Val!B$20,IF(OR(LEFT(G48,4)="{ISI",LEFT(G48,4)="{LEI"),Val!B$17,IF(OR(LEFT(G48,4)="{CA_",LEFT(G48,4)="{Mas",LEFT(G48,4)="{Y/N",LEFT(G48,4)="{No ",LEFT(G48,4)="{N/A",LEFT(G48,4)="{Con",LEFT(G48,4)="{LIS"),"LIST","")))))))))))</f>
        <v>LIST</v>
      </c>
      <c r="R48" s="126">
        <f t="shared" si="2"/>
        <v>1</v>
      </c>
      <c r="S48" s="128"/>
      <c r="T48" s="126" t="str">
        <f t="shared" si="4"/>
        <v>UNK</v>
      </c>
      <c r="U48" s="126" t="str" cm="1">
        <f t="array" aca="1" ref="U48" ca="1">IF(AND(E48="Payment exemption explanation",ISBLANK(F48)=FALSE,F$77="Confirmed"),"FORMAT",IF(AND(E48="Historical Default and Loss Performance Data location",F$3="Public",ISBLANK(F48)=TRUE),"FORMAT",IF(AND(E47="Subject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UNK</v>
      </c>
      <c r="V48" s="126" t="b" cm="1">
        <f t="array" aca="1" ref="V48" ca="1">IF(OR(LEN(F48)&gt;P48+1),FALSE,IF(LEFT(G48,5)="{TEXT",TRUE,IF(AND(ISBLANK(F48)=FALSE,G48="{DATE_TEXT-YYYY-MM-DD}",LEN(F48)&lt;&gt;10),FALSE,IF(AND(ISBLANK(F48)=FALSE,ISNUMBER(SUMPRODUCT(SEARCH(MID(F48,ROW(INDIRECT("1:"&amp;LEN(TRIM(F48)))),1)," "&amp;W48&amp;CHAR(10)&amp;"""")))=FALSE),FALSE,TRUE))))</f>
        <v>1</v>
      </c>
      <c r="W48" s="127" t="str">
        <f>IF(G48="{Applicable/N/A}","N/Aplicable",IF(E48="Designated Entity LEI","ABCDEFGHIJKLMNOPQRSTUVWXYZ0123456789",IF(OR(G48="{ISIN}",G48="{LEI}"),";ABCDEFGHIJKLMNOPQRSTUVWXYZ0123456789",IF(G48="{Master Trust/Other}","Master TuOhe",IF(E48="Securitisation type","Privateublc",IF(LEFT(G48,4)="{CA_",Val!B$21,IF(G48="{COUNTRY_EU_LIST}"," ;abcdefghijklmnopqrstuvwxyzABCDEFGHIJKLMNOPQRSTUVWXYZ0123456789",IF(OR(G48="{NOTIFICATION ID}",G48="{SECURITISATION ID}"),Val!B$15,IF(G48="{COUNTRY_EU}"," ;abcdefghijklmnopqrstuvwxyzABCDEFGHIJKLMNOPQRSTUVWXYZ",IF(G48="{Confirmed/Unconfirmed}","ConfirmedUnc",IF(G48="{Confirmed/Unconfirmed/N/A}","Confirmed/UncNA",IF(LEFT(G48,4)="{DAT","0123456789-",IF(LEFT(G48,4)="{Y/N","YN",IF(OR(LEFT(G48,4)="{N/A",LEFT(G48,4)="{LIS",LEFT(G48,4)="{No ",LEFT(G48,4)="{SEC",LEFT(G48,4)="{Mas"),Val!B$20,IF(LEFT(G48,4)="{TEX",Val!B$21,IF(LEFT(G48,4)="{ALP",Val!B$20,IF(LEFT(G48,4)="{COU",Val!B$20)))))))))))))))))</f>
        <v>YN</v>
      </c>
      <c r="X48" s="132"/>
      <c r="Y48" s="132"/>
      <c r="Z48" s="132"/>
      <c r="AA48" s="132"/>
      <c r="AB48" s="134"/>
      <c r="AC48" s="134"/>
      <c r="AD48" s="132"/>
      <c r="AE48" s="132"/>
      <c r="AF48" s="132"/>
      <c r="AG48" s="129" t="s">
        <v>819</v>
      </c>
      <c r="AH48" s="132"/>
      <c r="AI48" s="117"/>
      <c r="AJ48" s="132"/>
      <c r="AK48" s="75"/>
    </row>
    <row r="49" spans="1:37" s="2" customFormat="1" ht="180" x14ac:dyDescent="0.25">
      <c r="A49" s="15" t="s">
        <v>1197</v>
      </c>
      <c r="B49" s="16" t="s">
        <v>238</v>
      </c>
      <c r="C49" s="20" t="s">
        <v>217</v>
      </c>
      <c r="D49" s="21" t="s">
        <v>52</v>
      </c>
      <c r="E49" s="22" t="s">
        <v>223</v>
      </c>
      <c r="F49" s="22" t="s">
        <v>49</v>
      </c>
      <c r="G49" s="61" t="s">
        <v>176</v>
      </c>
      <c r="H49" s="150" t="s">
        <v>1102</v>
      </c>
      <c r="I49" s="93" t="s">
        <v>1329</v>
      </c>
      <c r="J49" s="153"/>
      <c r="K49" s="144"/>
      <c r="L49" s="144" t="s">
        <v>221</v>
      </c>
      <c r="M49" s="144" t="s">
        <v>171</v>
      </c>
      <c r="N49" s="145" t="s">
        <v>196</v>
      </c>
      <c r="O49" s="126">
        <f t="shared" ca="1" si="5"/>
        <v>1</v>
      </c>
      <c r="P49" s="126">
        <v>12</v>
      </c>
      <c r="Q49" s="127" t="str">
        <f ca="1">IF(AND(E49="Last notification date",MONTH(TODAY())&gt;9,DAY(TODAY())&gt;9),YEAR(TODAY())&amp;"-"&amp;MONTH(TODAY())&amp;"-"&amp;DAY(TODAY()),IF(AND(E49="Last notification date",MONTH(TODAY())&lt;9,DAY(TODAY())&lt;10),YEAR(TODAY())&amp;"-0"&amp;MONTH(TODAY())&amp;"-0"&amp;DAY(TODAY()),IF(AND(E49="Last notification date",MONTH(TODAY())&gt;9,DAY(TODAY())&lt;10),YEAR(TODAY())&amp;"-"&amp;MONTH(TODAY())&amp;"-0"&amp;DAY(TODAY()),IF(AND(E49="Last notification date",MONTH(TODAY())&lt;10,DAY(TODAY())&gt;9),YEAR(TODAY())&amp;"-0"&amp;MONTH(TODAY())&amp;"-"&amp;DAY(TODAY()),IF(LEFT(G49,4)="{SEC","SEC ID",IF(LEFT(G49,4)="{DAT","DATE",IF(LEFT(G49,4)="{TEX",Val!B$21,IF(LEFT(G49,4)="{ALP",Val!B$20,IF(LEFT(G49,4)="{COU",Val!B$20,IF(OR(LEFT(G49,4)="{ISI",LEFT(G49,4)="{LEI"),Val!B$17,IF(OR(LEFT(G49,4)="{CA_",LEFT(G49,4)="{Mas",LEFT(G49,4)="{Y/N",LEFT(G49,4)="{No ",LEFT(G49,4)="{N/A",LEFT(G49,4)="{Con",LEFT(G49,4)="{LIS"),"LIST","")))))))))))</f>
        <v>LIST</v>
      </c>
      <c r="R49" s="126">
        <f t="shared" si="2"/>
        <v>3</v>
      </c>
      <c r="S49" s="128"/>
      <c r="T49" s="126" t="str">
        <f t="shared" si="4"/>
        <v>UNK</v>
      </c>
      <c r="U49" s="126" t="str" cm="1">
        <f t="array" aca="1" ref="U49" ca="1">IF(AND(E49="Payment exemption explanation",ISBLANK(F49)=FALSE,F$77="Confirmed"),"FORMAT",IF(AND(E49="Historical Default and Loss Performance Data location",F$3="Public",ISBLANK(F49)=TRUE),"FORMAT",IF(AND(E48="Subject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UNK</v>
      </c>
      <c r="V49" s="126" t="b" cm="1">
        <f t="array" aca="1" ref="V49" ca="1">IF(OR(LEN(F49)&gt;P49+1),FALSE,IF(LEFT(G49,5)="{TEXT",TRUE,IF(AND(ISBLANK(F49)=FALSE,G49="{DATE_TEXT-YYYY-MM-DD}",LEN(F49)&lt;&gt;10),FALSE,IF(AND(ISBLANK(F49)=FALSE,ISNUMBER(SUMPRODUCT(SEARCH(MID(F49,ROW(INDIRECT("1:"&amp;LEN(TRIM(F49)))),1)," "&amp;W49&amp;CHAR(10)&amp;"""")))=FALSE),FALSE,TRUE))))</f>
        <v>1</v>
      </c>
      <c r="W49" s="127" t="str">
        <f>IF(G49="{Applicable/N/A}","N/Aplicable",IF(E49="Designated Entity LEI","ABCDEFGHIJKLMNOPQRSTUVWXYZ0123456789",IF(OR(G49="{ISIN}",G49="{LEI}"),";ABCDEFGHIJKLMNOPQRSTUVWXYZ0123456789",IF(G49="{Master Trust/Other}","Master TuOhe",IF(E49="Securitisation type","Privateublc",IF(LEFT(G49,4)="{CA_",Val!B$21,IF(G49="{COUNTRY_EU_LIST}"," ;abcdefghijklmnopqrstuvwxyzABCDEFGHIJKLMNOPQRSTUVWXYZ0123456789",IF(OR(G49="{NOTIFICATION ID}",G49="{SECURITISATION ID}"),Val!B$15,IF(G49="{COUNTRY_EU}"," ;abcdefghijklmnopqrstuvwxyzABCDEFGHIJKLMNOPQRSTUVWXYZ",IF(G49="{Confirmed/Unconfirmed}","ConfirmedUnc",IF(G49="{Confirmed/Unconfirmed/N/A}","Confirmed/UncNA",IF(LEFT(G49,4)="{DAT","0123456789-",IF(LEFT(G49,4)="{Y/N","YN",IF(OR(LEFT(G49,4)="{N/A",LEFT(G49,4)="{LIS",LEFT(G49,4)="{No ",LEFT(G49,4)="{SEC",LEFT(G49,4)="{Mas"),Val!B$20,IF(LEFT(G49,4)="{TEX",Val!B$21,IF(LEFT(G49,4)="{ALP",Val!B$20,IF(LEFT(G49,4)="{COU",Val!B$20)))))))))))))))))</f>
        <v>Confirmed/UncNA</v>
      </c>
      <c r="X49" s="132"/>
      <c r="Y49" s="132"/>
      <c r="Z49" s="132"/>
      <c r="AA49" s="132"/>
      <c r="AB49" s="134"/>
      <c r="AC49" s="134"/>
      <c r="AD49" s="132"/>
      <c r="AE49" s="132"/>
      <c r="AF49" s="132"/>
      <c r="AG49" s="129" t="s">
        <v>799</v>
      </c>
      <c r="AH49" s="132"/>
      <c r="AI49" s="117"/>
      <c r="AJ49" s="132"/>
      <c r="AK49" s="75"/>
    </row>
    <row r="50" spans="1:37" s="2" customFormat="1" ht="135" x14ac:dyDescent="0.25">
      <c r="A50" s="15" t="s">
        <v>1198</v>
      </c>
      <c r="B50" s="16" t="s">
        <v>240</v>
      </c>
      <c r="C50" s="33" t="s">
        <v>217</v>
      </c>
      <c r="D50" s="34" t="s">
        <v>62</v>
      </c>
      <c r="E50" s="23" t="s">
        <v>225</v>
      </c>
      <c r="F50" s="62"/>
      <c r="G50" s="108" t="s">
        <v>199</v>
      </c>
      <c r="H50" s="159"/>
      <c r="I50" s="93" t="s">
        <v>1377</v>
      </c>
      <c r="J50" s="156"/>
      <c r="K50" s="141"/>
      <c r="L50" s="141" t="s">
        <v>221</v>
      </c>
      <c r="M50" s="141" t="s">
        <v>171</v>
      </c>
      <c r="N50" s="143" t="s">
        <v>196</v>
      </c>
      <c r="O50" s="126">
        <f t="shared" ca="1" si="5"/>
        <v>1</v>
      </c>
      <c r="P50" s="126">
        <v>10000</v>
      </c>
      <c r="Q50" s="127" t="str">
        <f ca="1">IF(AND(E50="Last notification date",MONTH(TODAY())&gt;9,DAY(TODAY())&gt;9),YEAR(TODAY())&amp;"-"&amp;MONTH(TODAY())&amp;"-"&amp;DAY(TODAY()),IF(AND(E50="Last notification date",MONTH(TODAY())&lt;9,DAY(TODAY())&lt;10),YEAR(TODAY())&amp;"-0"&amp;MONTH(TODAY())&amp;"-0"&amp;DAY(TODAY()),IF(AND(E50="Last notification date",MONTH(TODAY())&gt;9,DAY(TODAY())&lt;10),YEAR(TODAY())&amp;"-"&amp;MONTH(TODAY())&amp;"-0"&amp;DAY(TODAY()),IF(AND(E50="Last notification date",MONTH(TODAY())&lt;10,DAY(TODAY())&gt;9),YEAR(TODAY())&amp;"-0"&amp;MONTH(TODAY())&amp;"-"&amp;DAY(TODAY()),IF(LEFT(G50,4)="{SEC","SEC ID",IF(LEFT(G50,4)="{DAT","DATE",IF(LEFT(G50,4)="{TEX",Val!B$21,IF(LEFT(G50,4)="{ALP",Val!B$20,IF(LEFT(G50,4)="{COU",Val!B$20,IF(OR(LEFT(G50,4)="{ISI",LEFT(G50,4)="{LEI"),Val!B$17,IF(OR(LEFT(G50,4)="{CA_",LEFT(G50,4)="{Mas",LEFT(G50,4)="{Y/N",LEFT(G50,4)="{No ",LEFT(G50,4)="{N/A",LEFT(G50,4)="{Con",LEFT(G50,4)="{LIS"),"LIST","")))))))))))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0" s="126">
        <f t="shared" si="2"/>
        <v>0</v>
      </c>
      <c r="S50" s="128" t="s">
        <v>49</v>
      </c>
      <c r="T50" s="126" t="str">
        <f t="shared" si="4"/>
        <v>BLANK</v>
      </c>
      <c r="U50" s="126" t="str" cm="1">
        <f t="array" aca="1" ref="U50" ca="1">IF(AND(E50="Payment exemption explanation",ISBLANK(F50)=FALSE,F$77="Confirmed"),"FORMAT",IF(AND(E50="Historical Default and Loss Performance Data location",F$3="Public",ISBLANK(F50)=TRUE),"FORMAT",IF(AND(E49="Subject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TEXT</v>
      </c>
      <c r="V50" s="126" t="b" cm="1">
        <f t="array" aca="1" ref="V50" ca="1">IF(OR(LEN(F50)&gt;P50+1),FALSE,IF(LEFT(G50,5)="{TEXT",TRUE,IF(AND(ISBLANK(F50)=FALSE,G50="{DATE_TEXT-YYYY-MM-DD}",LEN(F50)&lt;&gt;10),FALSE,IF(AND(ISBLANK(F50)=FALSE,ISNUMBER(SUMPRODUCT(SEARCH(MID(F50,ROW(INDIRECT("1:"&amp;LEN(TRIM(F50)))),1)," "&amp;W50&amp;CHAR(10)&amp;"""")))=FALSE),FALSE,TRUE))))</f>
        <v>1</v>
      </c>
      <c r="W50" s="127" t="str">
        <f>IF(G50="{Applicable/N/A}","N/Aplicable",IF(E50="Designated Entity LEI","ABCDEFGHIJKLMNOPQRSTUVWXYZ0123456789",IF(OR(G50="{ISIN}",G50="{LEI}"),";ABCDEFGHIJKLMNOPQRSTUVWXYZ0123456789",IF(G50="{Master Trust/Other}","Master TuOhe",IF(E50="Securitisation type","Privateublc",IF(LEFT(G50,4)="{CA_",Val!B$21,IF(G50="{COUNTRY_EU_LIST}"," ;abcdefghijklmnopqrstuvwxyzABCDEFGHIJKLMNOPQRSTUVWXYZ0123456789",IF(OR(G50="{NOTIFICATION ID}",G50="{SECURITISATION ID}"),Val!B$15,IF(G50="{COUNTRY_EU}"," ;abcdefghijklmnopqrstuvwxyzABCDEFGHIJKLMNOPQRSTUVWXYZ",IF(G50="{Confirmed/Unconfirmed}","ConfirmedUnc",IF(G50="{Confirmed/Unconfirmed/N/A}","Confirmed/UncNA",IF(LEFT(G50,4)="{DAT","0123456789-",IF(LEFT(G50,4)="{Y/N","YN",IF(OR(LEFT(G50,4)="{N/A",LEFT(G50,4)="{LIS",LEFT(G50,4)="{No ",LEFT(G50,4)="{SEC",LEFT(G50,4)="{Mas"),Val!B$20,IF(LEFT(G50,4)="{TEX",Val!B$21,IF(LEFT(G50,4)="{ALP",Val!B$20,IF(LEFT(G50,4)="{COU",Val!B$20)))))))))))))))))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0" s="132"/>
      <c r="Y50" s="132"/>
      <c r="Z50" s="132"/>
      <c r="AA50" s="132"/>
      <c r="AB50" s="134"/>
      <c r="AC50" s="134"/>
      <c r="AD50" s="132"/>
      <c r="AE50" s="132"/>
      <c r="AF50" s="132"/>
      <c r="AG50" s="129" t="s">
        <v>795</v>
      </c>
      <c r="AH50" s="132"/>
      <c r="AI50" s="117"/>
      <c r="AJ50" s="132"/>
      <c r="AK50" s="75"/>
    </row>
    <row r="51" spans="1:37" s="2" customFormat="1" ht="210" x14ac:dyDescent="0.25">
      <c r="A51" s="15" t="s">
        <v>1199</v>
      </c>
      <c r="B51" s="16" t="s">
        <v>248</v>
      </c>
      <c r="C51" s="20" t="s">
        <v>227</v>
      </c>
      <c r="D51" s="21" t="s">
        <v>52</v>
      </c>
      <c r="E51" s="22" t="s">
        <v>228</v>
      </c>
      <c r="F51" s="22" t="s">
        <v>49</v>
      </c>
      <c r="G51" s="61" t="s">
        <v>176</v>
      </c>
      <c r="H51" s="157" t="s">
        <v>229</v>
      </c>
      <c r="I51" s="88" t="s">
        <v>1369</v>
      </c>
      <c r="J51" s="152" t="s">
        <v>230</v>
      </c>
      <c r="K51" s="140" t="s">
        <v>231</v>
      </c>
      <c r="L51" s="140" t="s">
        <v>232</v>
      </c>
      <c r="M51" s="140" t="s">
        <v>195</v>
      </c>
      <c r="N51" s="142" t="s">
        <v>196</v>
      </c>
      <c r="O51" s="126">
        <f t="shared" ca="1" si="5"/>
        <v>1</v>
      </c>
      <c r="P51" s="126">
        <v>12</v>
      </c>
      <c r="Q51" s="127" t="str">
        <f ca="1">IF(AND(E51="Last notification date",MONTH(TODAY())&gt;9,DAY(TODAY())&gt;9),YEAR(TODAY())&amp;"-"&amp;MONTH(TODAY())&amp;"-"&amp;DAY(TODAY()),IF(AND(E51="Last notification date",MONTH(TODAY())&lt;9,DAY(TODAY())&lt;10),YEAR(TODAY())&amp;"-0"&amp;MONTH(TODAY())&amp;"-0"&amp;DAY(TODAY()),IF(AND(E51="Last notification date",MONTH(TODAY())&gt;9,DAY(TODAY())&lt;10),YEAR(TODAY())&amp;"-"&amp;MONTH(TODAY())&amp;"-0"&amp;DAY(TODAY()),IF(AND(E51="Last notification date",MONTH(TODAY())&lt;10,DAY(TODAY())&gt;9),YEAR(TODAY())&amp;"-0"&amp;MONTH(TODAY())&amp;"-"&amp;DAY(TODAY()),IF(LEFT(G51,4)="{SEC","SEC ID",IF(LEFT(G51,4)="{DAT","DATE",IF(LEFT(G51,4)="{TEX",Val!B$21,IF(LEFT(G51,4)="{ALP",Val!B$20,IF(LEFT(G51,4)="{COU",Val!B$20,IF(OR(LEFT(G51,4)="{ISI",LEFT(G51,4)="{LEI"),Val!B$17,IF(OR(LEFT(G51,4)="{CA_",LEFT(G51,4)="{Mas",LEFT(G51,4)="{Y/N",LEFT(G51,4)="{No ",LEFT(G51,4)="{N/A",LEFT(G51,4)="{Con",LEFT(G51,4)="{LIS"),"LIST","")))))))))))</f>
        <v>LIST</v>
      </c>
      <c r="R51" s="126">
        <f t="shared" si="2"/>
        <v>3</v>
      </c>
      <c r="S51" s="128"/>
      <c r="T51" s="126" t="str">
        <f t="shared" si="4"/>
        <v>UNK</v>
      </c>
      <c r="U51" s="126" t="str" cm="1">
        <f t="array" aca="1" ref="U51" ca="1">IF(AND(E51="Payment exemption explanation",ISBLANK(F51)=FALSE,F$77="Confirmed"),"FORMAT",IF(AND(E51="Historical Default and Loss Performance Data location",F$3="Public",ISBLANK(F51)=TRUE),"FORMAT",IF(AND(E50="Subject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UNK</v>
      </c>
      <c r="V51" s="126" t="b" cm="1">
        <f t="array" aca="1" ref="V51" ca="1">IF(OR(LEN(F51)&gt;P51+1),FALSE,IF(LEFT(G51,5)="{TEXT",TRUE,IF(AND(ISBLANK(F51)=FALSE,G51="{DATE_TEXT-YYYY-MM-DD}",LEN(F51)&lt;&gt;10),FALSE,IF(AND(ISBLANK(F51)=FALSE,ISNUMBER(SUMPRODUCT(SEARCH(MID(F51,ROW(INDIRECT("1:"&amp;LEN(TRIM(F51)))),1)," "&amp;W51&amp;CHAR(10)&amp;"""")))=FALSE),FALSE,TRUE))))</f>
        <v>1</v>
      </c>
      <c r="W51" s="127" t="str">
        <f>IF(G51="{Applicable/N/A}","N/Aplicable",IF(E51="Designated Entity LEI","ABCDEFGHIJKLMNOPQRSTUVWXYZ0123456789",IF(OR(G51="{ISIN}",G51="{LEI}"),";ABCDEFGHIJKLMNOPQRSTUVWXYZ0123456789",IF(G51="{Master Trust/Other}","Master TuOhe",IF(E51="Securitisation type","Privateublc",IF(LEFT(G51,4)="{CA_",Val!B$21,IF(G51="{COUNTRY_EU_LIST}"," ;abcdefghijklmnopqrstuvwxyzABCDEFGHIJKLMNOPQRSTUVWXYZ0123456789",IF(OR(G51="{NOTIFICATION ID}",G51="{SECURITISATION ID}"),Val!B$15,IF(G51="{COUNTRY_EU}"," ;abcdefghijklmnopqrstuvwxyzABCDEFGHIJKLMNOPQRSTUVWXYZ",IF(G51="{Confirmed/Unconfirmed}","ConfirmedUnc",IF(G51="{Confirmed/Unconfirmed/N/A}","Confirmed/UncNA",IF(LEFT(G51,4)="{DAT","0123456789-",IF(LEFT(G51,4)="{Y/N","YN",IF(OR(LEFT(G51,4)="{N/A",LEFT(G51,4)="{LIS",LEFT(G51,4)="{No ",LEFT(G51,4)="{SEC",LEFT(G51,4)="{Mas"),Val!B$20,IF(LEFT(G51,4)="{TEX",Val!B$21,IF(LEFT(G51,4)="{ALP",Val!B$20,IF(LEFT(G51,4)="{COU",Val!B$20)))))))))))))))))</f>
        <v>Confirmed/UncNA</v>
      </c>
      <c r="X51" s="132"/>
      <c r="Y51" s="132"/>
      <c r="Z51" s="132"/>
      <c r="AA51" s="132"/>
      <c r="AB51" s="134"/>
      <c r="AC51" s="134"/>
      <c r="AD51" s="132"/>
      <c r="AE51" s="132"/>
      <c r="AF51" s="132"/>
      <c r="AG51" s="129" t="s">
        <v>793</v>
      </c>
      <c r="AH51" s="132"/>
      <c r="AI51" s="117"/>
      <c r="AJ51" s="132"/>
      <c r="AK51" s="75"/>
    </row>
    <row r="52" spans="1:37" s="2" customFormat="1" ht="135" x14ac:dyDescent="0.25">
      <c r="A52" s="15" t="s">
        <v>1200</v>
      </c>
      <c r="B52" s="16" t="s">
        <v>250</v>
      </c>
      <c r="C52" s="17" t="s">
        <v>227</v>
      </c>
      <c r="D52" s="18" t="s">
        <v>62</v>
      </c>
      <c r="E52" s="23" t="s">
        <v>234</v>
      </c>
      <c r="F52" s="62"/>
      <c r="G52" s="108" t="s">
        <v>199</v>
      </c>
      <c r="H52" s="158"/>
      <c r="I52" s="88" t="s">
        <v>1330</v>
      </c>
      <c r="J52" s="153" t="s">
        <v>230</v>
      </c>
      <c r="K52" s="144"/>
      <c r="L52" s="144" t="s">
        <v>232</v>
      </c>
      <c r="M52" s="144" t="s">
        <v>195</v>
      </c>
      <c r="N52" s="145" t="s">
        <v>196</v>
      </c>
      <c r="O52" s="126">
        <f t="shared" ca="1" si="5"/>
        <v>1</v>
      </c>
      <c r="P52" s="126">
        <v>10000</v>
      </c>
      <c r="Q52" s="127" t="str">
        <f ca="1">IF(AND(E52="Last notification date",MONTH(TODAY())&gt;9,DAY(TODAY())&gt;9),YEAR(TODAY())&amp;"-"&amp;MONTH(TODAY())&amp;"-"&amp;DAY(TODAY()),IF(AND(E52="Last notification date",MONTH(TODAY())&lt;9,DAY(TODAY())&lt;10),YEAR(TODAY())&amp;"-0"&amp;MONTH(TODAY())&amp;"-0"&amp;DAY(TODAY()),IF(AND(E52="Last notification date",MONTH(TODAY())&gt;9,DAY(TODAY())&lt;10),YEAR(TODAY())&amp;"-"&amp;MONTH(TODAY())&amp;"-0"&amp;DAY(TODAY()),IF(AND(E52="Last notification date",MONTH(TODAY())&lt;10,DAY(TODAY())&gt;9),YEAR(TODAY())&amp;"-0"&amp;MONTH(TODAY())&amp;"-"&amp;DAY(TODAY()),IF(LEFT(G52,4)="{SEC","SEC ID",IF(LEFT(G52,4)="{DAT","DATE",IF(LEFT(G52,4)="{TEX",Val!B$21,IF(LEFT(G52,4)="{ALP",Val!B$20,IF(LEFT(G52,4)="{COU",Val!B$20,IF(OR(LEFT(G52,4)="{ISI",LEFT(G52,4)="{LEI"),Val!B$17,IF(OR(LEFT(G52,4)="{CA_",LEFT(G52,4)="{Mas",LEFT(G52,4)="{Y/N",LEFT(G52,4)="{No ",LEFT(G52,4)="{N/A",LEFT(G52,4)="{Con",LEFT(G52,4)="{LIS"),"LIST","")))))))))))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2" s="126">
        <f t="shared" si="2"/>
        <v>0</v>
      </c>
      <c r="S52" s="128" t="s">
        <v>49</v>
      </c>
      <c r="T52" s="126" t="str">
        <f t="shared" si="4"/>
        <v>BLANK</v>
      </c>
      <c r="U52" s="126" t="str" cm="1">
        <f t="array" aca="1" ref="U52" ca="1">IF(AND(E52="Payment exemption explanation",ISBLANK(F52)=FALSE,F$77="Confirmed"),"FORMAT",IF(AND(E52="Historical Default and Loss Performance Data location",F$3="Public",ISBLANK(F52)=TRUE),"FORMAT",IF(AND(E51="Subject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TEXT</v>
      </c>
      <c r="V52" s="126" t="b" cm="1">
        <f t="array" aca="1" ref="V52" ca="1">IF(OR(LEN(F52)&gt;P52+1),FALSE,IF(LEFT(G52,5)="{TEXT",TRUE,IF(AND(ISBLANK(F52)=FALSE,G52="{DATE_TEXT-YYYY-MM-DD}",LEN(F52)&lt;&gt;10),FALSE,IF(AND(ISBLANK(F52)=FALSE,ISNUMBER(SUMPRODUCT(SEARCH(MID(F52,ROW(INDIRECT("1:"&amp;LEN(TRIM(F52)))),1)," "&amp;W52&amp;CHAR(10)&amp;"""")))=FALSE),FALSE,TRUE))))</f>
        <v>1</v>
      </c>
      <c r="W52" s="127" t="str">
        <f>IF(G52="{Applicable/N/A}","N/Aplicable",IF(E52="Designated Entity LEI","ABCDEFGHIJKLMNOPQRSTUVWXYZ0123456789",IF(OR(G52="{ISIN}",G52="{LEI}"),";ABCDEFGHIJKLMNOPQRSTUVWXYZ0123456789",IF(G52="{Master Trust/Other}","Master TuOhe",IF(E52="Securitisation type","Privateublc",IF(LEFT(G52,4)="{CA_",Val!B$21,IF(G52="{COUNTRY_EU_LIST}"," ;abcdefghijklmnopqrstuvwxyzABCDEFGHIJKLMNOPQRSTUVWXYZ0123456789",IF(OR(G52="{NOTIFICATION ID}",G52="{SECURITISATION ID}"),Val!B$15,IF(G52="{COUNTRY_EU}"," ;abcdefghijklmnopqrstuvwxyzABCDEFGHIJKLMNOPQRSTUVWXYZ",IF(G52="{Confirmed/Unconfirmed}","ConfirmedUnc",IF(G52="{Confirmed/Unconfirmed/N/A}","Confirmed/UncNA",IF(LEFT(G52,4)="{DAT","0123456789-",IF(LEFT(G52,4)="{Y/N","YN",IF(OR(LEFT(G52,4)="{N/A",LEFT(G52,4)="{LIS",LEFT(G52,4)="{No ",LEFT(G52,4)="{SEC",LEFT(G52,4)="{Mas"),Val!B$20,IF(LEFT(G52,4)="{TEX",Val!B$21,IF(LEFT(G52,4)="{ALP",Val!B$20,IF(LEFT(G52,4)="{COU",Val!B$20)))))))))))))))))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2" s="132"/>
      <c r="Y52" s="132"/>
      <c r="Z52" s="132"/>
      <c r="AA52" s="132"/>
      <c r="AB52" s="134"/>
      <c r="AC52" s="134"/>
      <c r="AD52" s="132"/>
      <c r="AE52" s="132"/>
      <c r="AF52" s="132"/>
      <c r="AG52" s="129" t="s">
        <v>827</v>
      </c>
      <c r="AH52" s="132"/>
      <c r="AI52" s="117"/>
      <c r="AJ52" s="132"/>
      <c r="AK52" s="75"/>
    </row>
    <row r="53" spans="1:37" s="2" customFormat="1" ht="120" x14ac:dyDescent="0.25">
      <c r="A53" s="15" t="s">
        <v>1201</v>
      </c>
      <c r="B53" s="16" t="s">
        <v>256</v>
      </c>
      <c r="C53" s="20" t="s">
        <v>227</v>
      </c>
      <c r="D53" s="21" t="s">
        <v>52</v>
      </c>
      <c r="E53" s="22" t="s">
        <v>236</v>
      </c>
      <c r="F53" s="22" t="s">
        <v>49</v>
      </c>
      <c r="G53" s="61" t="s">
        <v>176</v>
      </c>
      <c r="H53" s="150" t="s">
        <v>237</v>
      </c>
      <c r="I53" s="88" t="s">
        <v>1370</v>
      </c>
      <c r="J53" s="153" t="s">
        <v>230</v>
      </c>
      <c r="K53" s="144"/>
      <c r="L53" s="144" t="s">
        <v>232</v>
      </c>
      <c r="M53" s="144" t="s">
        <v>171</v>
      </c>
      <c r="N53" s="145" t="s">
        <v>196</v>
      </c>
      <c r="O53" s="126">
        <f t="shared" ca="1" si="5"/>
        <v>1</v>
      </c>
      <c r="P53" s="126">
        <v>12</v>
      </c>
      <c r="Q53" s="127" t="str">
        <f ca="1">IF(AND(E53="Last notification date",MONTH(TODAY())&gt;9,DAY(TODAY())&gt;9),YEAR(TODAY())&amp;"-"&amp;MONTH(TODAY())&amp;"-"&amp;DAY(TODAY()),IF(AND(E53="Last notification date",MONTH(TODAY())&lt;9,DAY(TODAY())&lt;10),YEAR(TODAY())&amp;"-0"&amp;MONTH(TODAY())&amp;"-0"&amp;DAY(TODAY()),IF(AND(E53="Last notification date",MONTH(TODAY())&gt;9,DAY(TODAY())&lt;10),YEAR(TODAY())&amp;"-"&amp;MONTH(TODAY())&amp;"-0"&amp;DAY(TODAY()),IF(AND(E53="Last notification date",MONTH(TODAY())&lt;10,DAY(TODAY())&gt;9),YEAR(TODAY())&amp;"-0"&amp;MONTH(TODAY())&amp;"-"&amp;DAY(TODAY()),IF(LEFT(G53,4)="{SEC","SEC ID",IF(LEFT(G53,4)="{DAT","DATE",IF(LEFT(G53,4)="{TEX",Val!B$21,IF(LEFT(G53,4)="{ALP",Val!B$20,IF(LEFT(G53,4)="{COU",Val!B$20,IF(OR(LEFT(G53,4)="{ISI",LEFT(G53,4)="{LEI"),Val!B$17,IF(OR(LEFT(G53,4)="{CA_",LEFT(G53,4)="{Mas",LEFT(G53,4)="{Y/N",LEFT(G53,4)="{No ",LEFT(G53,4)="{N/A",LEFT(G53,4)="{Con",LEFT(G53,4)="{LIS"),"LIST","")))))))))))</f>
        <v>LIST</v>
      </c>
      <c r="R53" s="126">
        <f t="shared" si="2"/>
        <v>3</v>
      </c>
      <c r="S53" s="128"/>
      <c r="T53" s="126" t="str">
        <f t="shared" si="4"/>
        <v>UNK</v>
      </c>
      <c r="U53" s="126" t="str" cm="1">
        <f t="array" aca="1" ref="U53" ca="1">IF(AND(E53="Payment exemption explanation",ISBLANK(F53)=FALSE,F$77="Confirmed"),"FORMAT",IF(AND(E53="Historical Default and Loss Performance Data location",F$3="Public",ISBLANK(F53)=TRUE),"FORMAT",IF(AND(E52="Subject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UNK</v>
      </c>
      <c r="V53" s="126" t="b" cm="1">
        <f t="array" aca="1" ref="V53" ca="1">IF(OR(LEN(F53)&gt;P53+1),FALSE,IF(LEFT(G53,5)="{TEXT",TRUE,IF(AND(ISBLANK(F53)=FALSE,G53="{DATE_TEXT-YYYY-MM-DD}",LEN(F53)&lt;&gt;10),FALSE,IF(AND(ISBLANK(F53)=FALSE,ISNUMBER(SUMPRODUCT(SEARCH(MID(F53,ROW(INDIRECT("1:"&amp;LEN(TRIM(F53)))),1)," "&amp;W53&amp;CHAR(10)&amp;"""")))=FALSE),FALSE,TRUE))))</f>
        <v>1</v>
      </c>
      <c r="W53" s="127" t="str">
        <f>IF(G53="{Applicable/N/A}","N/Aplicable",IF(E53="Designated Entity LEI","ABCDEFGHIJKLMNOPQRSTUVWXYZ0123456789",IF(OR(G53="{ISIN}",G53="{LEI}"),";ABCDEFGHIJKLMNOPQRSTUVWXYZ0123456789",IF(G53="{Master Trust/Other}","Master TuOhe",IF(E53="Securitisation type","Privateublc",IF(LEFT(G53,4)="{CA_",Val!B$21,IF(G53="{COUNTRY_EU_LIST}"," ;abcdefghijklmnopqrstuvwxyzABCDEFGHIJKLMNOPQRSTUVWXYZ0123456789",IF(OR(G53="{NOTIFICATION ID}",G53="{SECURITISATION ID}"),Val!B$15,IF(G53="{COUNTRY_EU}"," ;abcdefghijklmnopqrstuvwxyzABCDEFGHIJKLMNOPQRSTUVWXYZ",IF(G53="{Confirmed/Unconfirmed}","ConfirmedUnc",IF(G53="{Confirmed/Unconfirmed/N/A}","Confirmed/UncNA",IF(LEFT(G53,4)="{DAT","0123456789-",IF(LEFT(G53,4)="{Y/N","YN",IF(OR(LEFT(G53,4)="{N/A",LEFT(G53,4)="{LIS",LEFT(G53,4)="{No ",LEFT(G53,4)="{SEC",LEFT(G53,4)="{Mas"),Val!B$20,IF(LEFT(G53,4)="{TEX",Val!B$21,IF(LEFT(G53,4)="{ALP",Val!B$20,IF(LEFT(G53,4)="{COU",Val!B$20)))))))))))))))))</f>
        <v>Confirmed/UncNA</v>
      </c>
      <c r="X53" s="132"/>
      <c r="Y53" s="132"/>
      <c r="Z53" s="132"/>
      <c r="AA53" s="132"/>
      <c r="AB53" s="134"/>
      <c r="AC53" s="134"/>
      <c r="AD53" s="132"/>
      <c r="AE53" s="132"/>
      <c r="AF53" s="132"/>
      <c r="AG53" s="129" t="s">
        <v>829</v>
      </c>
      <c r="AH53" s="132"/>
      <c r="AI53" s="117"/>
      <c r="AJ53" s="132"/>
      <c r="AK53" s="75"/>
    </row>
    <row r="54" spans="1:37" s="2" customFormat="1" ht="135" x14ac:dyDescent="0.25">
      <c r="A54" s="15" t="s">
        <v>1202</v>
      </c>
      <c r="B54" s="16" t="s">
        <v>258</v>
      </c>
      <c r="C54" s="30" t="s">
        <v>227</v>
      </c>
      <c r="D54" s="31" t="s">
        <v>46</v>
      </c>
      <c r="E54" s="26" t="s">
        <v>239</v>
      </c>
      <c r="F54" s="64"/>
      <c r="G54" s="109" t="s">
        <v>114</v>
      </c>
      <c r="H54" s="151"/>
      <c r="I54" s="88" t="s">
        <v>1331</v>
      </c>
      <c r="J54" s="156" t="s">
        <v>230</v>
      </c>
      <c r="K54" s="141"/>
      <c r="L54" s="141" t="s">
        <v>232</v>
      </c>
      <c r="M54" s="141" t="s">
        <v>171</v>
      </c>
      <c r="N54" s="143" t="s">
        <v>196</v>
      </c>
      <c r="O54" s="126">
        <f t="shared" ca="1" si="5"/>
        <v>1</v>
      </c>
      <c r="P54" s="126">
        <v>5000</v>
      </c>
      <c r="Q54" s="127" t="str">
        <f ca="1">IF(AND(E54="Last notification date",MONTH(TODAY())&gt;9,DAY(TODAY())&gt;9),YEAR(TODAY())&amp;"-"&amp;MONTH(TODAY())&amp;"-"&amp;DAY(TODAY()),IF(AND(E54="Last notification date",MONTH(TODAY())&lt;9,DAY(TODAY())&lt;10),YEAR(TODAY())&amp;"-0"&amp;MONTH(TODAY())&amp;"-0"&amp;DAY(TODAY()),IF(AND(E54="Last notification date",MONTH(TODAY())&gt;9,DAY(TODAY())&lt;10),YEAR(TODAY())&amp;"-"&amp;MONTH(TODAY())&amp;"-0"&amp;DAY(TODAY()),IF(AND(E54="Last notification date",MONTH(TODAY())&lt;10,DAY(TODAY())&gt;9),YEAR(TODAY())&amp;"-0"&amp;MONTH(TODAY())&amp;"-"&amp;DAY(TODAY()),IF(LEFT(G54,4)="{SEC","SEC ID",IF(LEFT(G54,4)="{DAT","DATE",IF(LEFT(G54,4)="{TEX",Val!B$21,IF(LEFT(G54,4)="{ALP",Val!B$20,IF(LEFT(G54,4)="{COU",Val!B$20,IF(OR(LEFT(G54,4)="{ISI",LEFT(G54,4)="{LEI"),Val!B$17,IF(OR(LEFT(G54,4)="{CA_",LEFT(G54,4)="{Mas",LEFT(G54,4)="{Y/N",LEFT(G54,4)="{No ",LEFT(G54,4)="{N/A",LEFT(G54,4)="{Con",LEFT(G54,4)="{LIS"),"LIST","")))))))))))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4" s="126">
        <f t="shared" si="2"/>
        <v>0</v>
      </c>
      <c r="S54" s="128" t="s">
        <v>49</v>
      </c>
      <c r="T54" s="126" t="str">
        <f t="shared" si="4"/>
        <v>BLANK</v>
      </c>
      <c r="U54" s="126" t="str" cm="1">
        <f t="array" aca="1" ref="U54" ca="1">IF(AND(E54="Payment exemption explanation",ISBLANK(F54)=FALSE,F$77="Confirmed"),"FORMAT",IF(AND(E54="Historical Default and Loss Performance Data location",F$3="Public",ISBLANK(F54)=TRUE),"FORMAT",IF(AND(E53="Subject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TEXT</v>
      </c>
      <c r="V54" s="126" t="b" cm="1">
        <f t="array" aca="1" ref="V54" ca="1">IF(OR(LEN(F54)&gt;P54+1),FALSE,IF(LEFT(G54,5)="{TEXT",TRUE,IF(AND(ISBLANK(F54)=FALSE,G54="{DATE_TEXT-YYYY-MM-DD}",LEN(F54)&lt;&gt;10),FALSE,IF(AND(ISBLANK(F54)=FALSE,ISNUMBER(SUMPRODUCT(SEARCH(MID(F54,ROW(INDIRECT("1:"&amp;LEN(TRIM(F54)))),1)," "&amp;W54&amp;CHAR(10)&amp;"""")))=FALSE),FALSE,TRUE))))</f>
        <v>1</v>
      </c>
      <c r="W54" s="127" t="str">
        <f>IF(G54="{Applicable/N/A}","N/Aplicable",IF(E54="Designated Entity LEI","ABCDEFGHIJKLMNOPQRSTUVWXYZ0123456789",IF(OR(G54="{ISIN}",G54="{LEI}"),";ABCDEFGHIJKLMNOPQRSTUVWXYZ0123456789",IF(G54="{Master Trust/Other}","Master TuOhe",IF(E54="Securitisation type","Privateublc",IF(LEFT(G54,4)="{CA_",Val!B$21,IF(G54="{COUNTRY_EU_LIST}"," ;abcdefghijklmnopqrstuvwxyzABCDEFGHIJKLMNOPQRSTUVWXYZ0123456789",IF(OR(G54="{NOTIFICATION ID}",G54="{SECURITISATION ID}"),Val!B$15,IF(G54="{COUNTRY_EU}"," ;abcdefghijklmnopqrstuvwxyzABCDEFGHIJKLMNOPQRSTUVWXYZ",IF(G54="{Confirmed/Unconfirmed}","ConfirmedUnc",IF(G54="{Confirmed/Unconfirmed/N/A}","Confirmed/UncNA",IF(LEFT(G54,4)="{DAT","0123456789-",IF(LEFT(G54,4)="{Y/N","YN",IF(OR(LEFT(G54,4)="{N/A",LEFT(G54,4)="{LIS",LEFT(G54,4)="{No ",LEFT(G54,4)="{SEC",LEFT(G54,4)="{Mas"),Val!B$20,IF(LEFT(G54,4)="{TEX",Val!B$21,IF(LEFT(G54,4)="{ALP",Val!B$20,IF(LEFT(G54,4)="{COU",Val!B$20)))))))))))))))))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4" s="132"/>
      <c r="Y54" s="132"/>
      <c r="Z54" s="132"/>
      <c r="AA54" s="132"/>
      <c r="AB54" s="134"/>
      <c r="AC54" s="134"/>
      <c r="AD54" s="132"/>
      <c r="AE54" s="132"/>
      <c r="AF54" s="132"/>
      <c r="AG54" s="129" t="s">
        <v>803</v>
      </c>
      <c r="AH54" s="132"/>
      <c r="AI54" s="117"/>
      <c r="AJ54" s="132"/>
      <c r="AK54" s="75"/>
    </row>
    <row r="55" spans="1:37" s="2" customFormat="1" ht="105" x14ac:dyDescent="0.25">
      <c r="A55" s="15" t="s">
        <v>1203</v>
      </c>
      <c r="B55" s="16" t="s">
        <v>260</v>
      </c>
      <c r="C55" s="20" t="s">
        <v>241</v>
      </c>
      <c r="D55" s="21" t="s">
        <v>52</v>
      </c>
      <c r="E55" s="22" t="s">
        <v>242</v>
      </c>
      <c r="F55" s="22" t="s">
        <v>175</v>
      </c>
      <c r="G55" s="61" t="s">
        <v>190</v>
      </c>
      <c r="H55" s="150" t="s">
        <v>243</v>
      </c>
      <c r="I55" s="93" t="s">
        <v>1371</v>
      </c>
      <c r="J55" s="152" t="s">
        <v>244</v>
      </c>
      <c r="K55" s="140" t="s">
        <v>245</v>
      </c>
      <c r="L55" s="140" t="s">
        <v>246</v>
      </c>
      <c r="M55" s="140" t="s">
        <v>195</v>
      </c>
      <c r="N55" s="142" t="s">
        <v>247</v>
      </c>
      <c r="O55" s="126">
        <f t="shared" ca="1" si="5"/>
        <v>1</v>
      </c>
      <c r="P55" s="126">
        <v>12</v>
      </c>
      <c r="Q55" s="127" t="str">
        <f ca="1">IF(AND(E55="Last notification date",MONTH(TODAY())&gt;9,DAY(TODAY())&gt;9),YEAR(TODAY())&amp;"-"&amp;MONTH(TODAY())&amp;"-"&amp;DAY(TODAY()),IF(AND(E55="Last notification date",MONTH(TODAY())&lt;9,DAY(TODAY())&lt;10),YEAR(TODAY())&amp;"-0"&amp;MONTH(TODAY())&amp;"-0"&amp;DAY(TODAY()),IF(AND(E55="Last notification date",MONTH(TODAY())&gt;9,DAY(TODAY())&lt;10),YEAR(TODAY())&amp;"-"&amp;MONTH(TODAY())&amp;"-0"&amp;DAY(TODAY()),IF(AND(E55="Last notification date",MONTH(TODAY())&lt;10,DAY(TODAY())&gt;9),YEAR(TODAY())&amp;"-0"&amp;MONTH(TODAY())&amp;"-"&amp;DAY(TODAY()),IF(LEFT(G55,4)="{SEC","SEC ID",IF(LEFT(G55,4)="{DAT","DATE",IF(LEFT(G55,4)="{TEX",Val!B$21,IF(LEFT(G55,4)="{ALP",Val!B$20,IF(LEFT(G55,4)="{COU",Val!B$20,IF(OR(LEFT(G55,4)="{ISI",LEFT(G55,4)="{LEI"),Val!B$17,IF(OR(LEFT(G55,4)="{CA_",LEFT(G55,4)="{Mas",LEFT(G55,4)="{Y/N",LEFT(G55,4)="{No ",LEFT(G55,4)="{N/A",LEFT(G55,4)="{Con",LEFT(G55,4)="{LIS"),"LIST","")))))))))))</f>
        <v>LIST</v>
      </c>
      <c r="R55" s="126">
        <f t="shared" si="2"/>
        <v>9</v>
      </c>
      <c r="S55" s="128"/>
      <c r="T55" s="126" t="str">
        <f t="shared" si="4"/>
        <v>UNK</v>
      </c>
      <c r="U55" s="126" t="str" cm="1">
        <f t="array" aca="1" ref="U55" ca="1">IF(AND(E55="Payment exemption explanation",ISBLANK(F55)=FALSE,F$77="Confirmed"),"FORMAT",IF(AND(E55="Historical Default and Loss Performance Data location",F$3="Public",ISBLANK(F55)=TRUE),"FORMAT",IF(AND(E54="Subject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UNK</v>
      </c>
      <c r="V55" s="126" t="b" cm="1">
        <f t="array" aca="1" ref="V55" ca="1">IF(OR(LEN(F55)&gt;P55+1),FALSE,IF(LEFT(G55,5)="{TEXT",TRUE,IF(AND(ISBLANK(F55)=FALSE,G55="{DATE_TEXT-YYYY-MM-DD}",LEN(F55)&lt;&gt;10),FALSE,IF(AND(ISBLANK(F55)=FALSE,ISNUMBER(SUMPRODUCT(SEARCH(MID(F55,ROW(INDIRECT("1:"&amp;LEN(TRIM(F55)))),1)," "&amp;W55&amp;CHAR(10)&amp;"""")))=FALSE),FALSE,TRUE))))</f>
        <v>1</v>
      </c>
      <c r="W55" s="127" t="str">
        <f>IF(G55="{Applicable/N/A}","N/Aplicable",IF(E55="Designated Entity LEI","ABCDEFGHIJKLMNOPQRSTUVWXYZ0123456789",IF(OR(G55="{ISIN}",G55="{LEI}"),";ABCDEFGHIJKLMNOPQRSTUVWXYZ0123456789",IF(G55="{Master Trust/Other}","Master TuOhe",IF(E55="Securitisation type","Privateublc",IF(LEFT(G55,4)="{CA_",Val!B$21,IF(G55="{COUNTRY_EU_LIST}"," ;abcdefghijklmnopqrstuvwxyzABCDEFGHIJKLMNOPQRSTUVWXYZ0123456789",IF(OR(G55="{NOTIFICATION ID}",G55="{SECURITISATION ID}"),Val!B$15,IF(G55="{COUNTRY_EU}"," ;abcdefghijklmnopqrstuvwxyzABCDEFGHIJKLMNOPQRSTUVWXYZ",IF(G55="{Confirmed/Unconfirmed}","ConfirmedUnc",IF(G55="{Confirmed/Unconfirmed/N/A}","Confirmed/UncNA",IF(LEFT(G55,4)="{DAT","0123456789-",IF(LEFT(G55,4)="{Y/N","YN",IF(OR(LEFT(G55,4)="{N/A",LEFT(G55,4)="{LIS",LEFT(G55,4)="{No ",LEFT(G55,4)="{SEC",LEFT(G55,4)="{Mas"),Val!B$20,IF(LEFT(G55,4)="{TEX",Val!B$21,IF(LEFT(G55,4)="{ALP",Val!B$20,IF(LEFT(G55,4)="{COU",Val!B$20)))))))))))))))))</f>
        <v>ConfirmedUnc</v>
      </c>
      <c r="X55" s="132"/>
      <c r="Y55" s="132"/>
      <c r="Z55" s="132"/>
      <c r="AA55" s="132"/>
      <c r="AB55" s="134"/>
      <c r="AC55" s="134"/>
      <c r="AD55" s="132"/>
      <c r="AE55" s="132"/>
      <c r="AF55" s="132"/>
      <c r="AG55" s="129" t="s">
        <v>808</v>
      </c>
      <c r="AH55" s="132"/>
      <c r="AI55" s="117"/>
      <c r="AJ55" s="132"/>
      <c r="AK55" s="75"/>
    </row>
    <row r="56" spans="1:37" s="2" customFormat="1" ht="408.95" customHeight="1" x14ac:dyDescent="0.25">
      <c r="A56" s="15" t="s">
        <v>1204</v>
      </c>
      <c r="B56" s="16" t="s">
        <v>262</v>
      </c>
      <c r="C56" s="20" t="s">
        <v>241</v>
      </c>
      <c r="D56" s="21" t="s">
        <v>52</v>
      </c>
      <c r="E56" s="22" t="s">
        <v>249</v>
      </c>
      <c r="F56" s="22" t="s">
        <v>1516</v>
      </c>
      <c r="G56" s="61" t="s">
        <v>199</v>
      </c>
      <c r="H56" s="159"/>
      <c r="I56" s="88" t="s">
        <v>1326</v>
      </c>
      <c r="J56" s="156" t="s">
        <v>244</v>
      </c>
      <c r="K56" s="141" t="s">
        <v>245</v>
      </c>
      <c r="L56" s="141" t="s">
        <v>246</v>
      </c>
      <c r="M56" s="141" t="s">
        <v>195</v>
      </c>
      <c r="N56" s="143" t="s">
        <v>247</v>
      </c>
      <c r="O56" s="126">
        <f t="shared" ca="1" si="5"/>
        <v>1</v>
      </c>
      <c r="P56" s="126">
        <v>10000</v>
      </c>
      <c r="Q56" s="127" t="str">
        <f ca="1">IF(AND(E56="Last notification date",MONTH(TODAY())&gt;9,DAY(TODAY())&gt;9),YEAR(TODAY())&amp;"-"&amp;MONTH(TODAY())&amp;"-"&amp;DAY(TODAY()),IF(AND(E56="Last notification date",MONTH(TODAY())&lt;9,DAY(TODAY())&lt;10),YEAR(TODAY())&amp;"-0"&amp;MONTH(TODAY())&amp;"-0"&amp;DAY(TODAY()),IF(AND(E56="Last notification date",MONTH(TODAY())&gt;9,DAY(TODAY())&lt;10),YEAR(TODAY())&amp;"-"&amp;MONTH(TODAY())&amp;"-0"&amp;DAY(TODAY()),IF(AND(E56="Last notification date",MONTH(TODAY())&lt;10,DAY(TODAY())&gt;9),YEAR(TODAY())&amp;"-0"&amp;MONTH(TODAY())&amp;"-"&amp;DAY(TODAY()),IF(LEFT(G56,4)="{SEC","SEC ID",IF(LEFT(G56,4)="{DAT","DATE",IF(LEFT(G56,4)="{TEX",Val!B$21,IF(LEFT(G56,4)="{ALP",Val!B$20,IF(LEFT(G56,4)="{COU",Val!B$20,IF(OR(LEFT(G56,4)="{ISI",LEFT(G56,4)="{LEI"),Val!B$17,IF(OR(LEFT(G56,4)="{CA_",LEFT(G56,4)="{Mas",LEFT(G56,4)="{Y/N",LEFT(G56,4)="{No ",LEFT(G56,4)="{N/A",LEFT(G56,4)="{Con",LEFT(G56,4)="{LIS"),"LIST","")))))))))))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6" s="126">
        <f t="shared" si="2"/>
        <v>1357</v>
      </c>
      <c r="S56" s="128"/>
      <c r="T56" s="126" t="str">
        <f t="shared" si="4"/>
        <v>UNK</v>
      </c>
      <c r="U56" s="126" t="str" cm="1">
        <f t="array" aca="1" ref="U56" ca="1">IF(AND(E56="Payment exemption explanation",ISBLANK(F56)=FALSE,F$77="Confirmed"),"FORMAT",IF(AND(E56="Historical Default and Loss Performance Data location",F$3="Public",ISBLANK(F56)=TRUE),"FORMAT",IF(AND(E55="Subject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TEXT</v>
      </c>
      <c r="V56" s="126" t="b" cm="1">
        <f t="array" aca="1" ref="V56" ca="1">IF(OR(LEN(F56)&gt;P56+1),FALSE,IF(LEFT(G56,5)="{TEXT",TRUE,IF(AND(ISBLANK(F56)=FALSE,G56="{DATE_TEXT-YYYY-MM-DD}",LEN(F56)&lt;&gt;10),FALSE,IF(AND(ISBLANK(F56)=FALSE,ISNUMBER(SUMPRODUCT(SEARCH(MID(F56,ROW(INDIRECT("1:"&amp;LEN(TRIM(F56)))),1)," "&amp;W56&amp;CHAR(10)&amp;"""")))=FALSE),FALSE,TRUE))))</f>
        <v>1</v>
      </c>
      <c r="W56" s="127" t="str">
        <f>IF(G56="{Applicable/N/A}","N/Aplicable",IF(E56="Designated Entity LEI","ABCDEFGHIJKLMNOPQRSTUVWXYZ0123456789",IF(OR(G56="{ISIN}",G56="{LEI}"),";ABCDEFGHIJKLMNOPQRSTUVWXYZ0123456789",IF(G56="{Master Trust/Other}","Master TuOhe",IF(E56="Securitisation type","Privateublc",IF(LEFT(G56,4)="{CA_",Val!B$21,IF(G56="{COUNTRY_EU_LIST}"," ;abcdefghijklmnopqrstuvwxyzABCDEFGHIJKLMNOPQRSTUVWXYZ0123456789",IF(OR(G56="{NOTIFICATION ID}",G56="{SECURITISATION ID}"),Val!B$15,IF(G56="{COUNTRY_EU}"," ;abcdefghijklmnopqrstuvwxyzABCDEFGHIJKLMNOPQRSTUVWXYZ",IF(G56="{Confirmed/Unconfirmed}","ConfirmedUnc",IF(G56="{Confirmed/Unconfirmed/N/A}","Confirmed/UncNA",IF(LEFT(G56,4)="{DAT","0123456789-",IF(LEFT(G56,4)="{Y/N","YN",IF(OR(LEFT(G56,4)="{N/A",LEFT(G56,4)="{LIS",LEFT(G56,4)="{No ",LEFT(G56,4)="{SEC",LEFT(G56,4)="{Mas"),Val!B$20,IF(LEFT(G56,4)="{TEX",Val!B$21,IF(LEFT(G56,4)="{ALP",Val!B$20,IF(LEFT(G56,4)="{COU",Val!B$20)))))))))))))))))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6" s="132"/>
      <c r="Y56" s="132"/>
      <c r="Z56" s="132"/>
      <c r="AA56" s="132"/>
      <c r="AB56" s="134"/>
      <c r="AC56" s="134"/>
      <c r="AD56" s="132"/>
      <c r="AE56" s="132"/>
      <c r="AF56" s="132"/>
      <c r="AG56" s="129" t="s">
        <v>821</v>
      </c>
      <c r="AH56" s="132"/>
      <c r="AI56" s="117"/>
      <c r="AJ56" s="132"/>
      <c r="AK56" s="75"/>
    </row>
    <row r="57" spans="1:37" s="2" customFormat="1" ht="105" x14ac:dyDescent="0.25">
      <c r="A57" s="15" t="s">
        <v>1205</v>
      </c>
      <c r="B57" s="16" t="s">
        <v>270</v>
      </c>
      <c r="C57" s="20" t="s">
        <v>251</v>
      </c>
      <c r="D57" s="21" t="s">
        <v>52</v>
      </c>
      <c r="E57" s="22" t="s">
        <v>252</v>
      </c>
      <c r="F57" s="22" t="s">
        <v>175</v>
      </c>
      <c r="G57" s="61" t="s">
        <v>190</v>
      </c>
      <c r="H57" s="150" t="s">
        <v>1045</v>
      </c>
      <c r="I57" s="93" t="s">
        <v>1371</v>
      </c>
      <c r="J57" s="152" t="s">
        <v>253</v>
      </c>
      <c r="K57" s="140" t="s">
        <v>254</v>
      </c>
      <c r="L57" s="140" t="s">
        <v>246</v>
      </c>
      <c r="M57" s="140" t="s">
        <v>195</v>
      </c>
      <c r="N57" s="142" t="s">
        <v>255</v>
      </c>
      <c r="O57" s="126">
        <f t="shared" ca="1" si="5"/>
        <v>1</v>
      </c>
      <c r="P57" s="126">
        <v>12</v>
      </c>
      <c r="Q57" s="127" t="str">
        <f ca="1">IF(AND(E57="Last notification date",MONTH(TODAY())&gt;9,DAY(TODAY())&gt;9),YEAR(TODAY())&amp;"-"&amp;MONTH(TODAY())&amp;"-"&amp;DAY(TODAY()),IF(AND(E57="Last notification date",MONTH(TODAY())&lt;9,DAY(TODAY())&lt;10),YEAR(TODAY())&amp;"-0"&amp;MONTH(TODAY())&amp;"-0"&amp;DAY(TODAY()),IF(AND(E57="Last notification date",MONTH(TODAY())&gt;9,DAY(TODAY())&lt;10),YEAR(TODAY())&amp;"-"&amp;MONTH(TODAY())&amp;"-0"&amp;DAY(TODAY()),IF(AND(E57="Last notification date",MONTH(TODAY())&lt;10,DAY(TODAY())&gt;9),YEAR(TODAY())&amp;"-0"&amp;MONTH(TODAY())&amp;"-"&amp;DAY(TODAY()),IF(LEFT(G57,4)="{SEC","SEC ID",IF(LEFT(G57,4)="{DAT","DATE",IF(LEFT(G57,4)="{TEX",Val!B$21,IF(LEFT(G57,4)="{ALP",Val!B$20,IF(LEFT(G57,4)="{COU",Val!B$20,IF(OR(LEFT(G57,4)="{ISI",LEFT(G57,4)="{LEI"),Val!B$17,IF(OR(LEFT(G57,4)="{CA_",LEFT(G57,4)="{Mas",LEFT(G57,4)="{Y/N",LEFT(G57,4)="{No ",LEFT(G57,4)="{N/A",LEFT(G57,4)="{Con",LEFT(G57,4)="{LIS"),"LIST","")))))))))))</f>
        <v>LIST</v>
      </c>
      <c r="R57" s="126">
        <f t="shared" si="2"/>
        <v>9</v>
      </c>
      <c r="S57" s="128"/>
      <c r="T57" s="126" t="str">
        <f t="shared" si="4"/>
        <v>UNK</v>
      </c>
      <c r="U57" s="126" t="str" cm="1">
        <f t="array" aca="1" ref="U57" ca="1">IF(AND(E57="Payment exemption explanation",ISBLANK(F57)=FALSE,F$77="Confirmed"),"FORMAT",IF(AND(E57="Historical Default and Loss Performance Data location",F$3="Public",ISBLANK(F57)=TRUE),"FORMAT",IF(AND(E56="Subject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UNK</v>
      </c>
      <c r="V57" s="126" t="b" cm="1">
        <f t="array" aca="1" ref="V57" ca="1">IF(OR(LEN(F57)&gt;P57+1),FALSE,IF(LEFT(G57,5)="{TEXT",TRUE,IF(AND(ISBLANK(F57)=FALSE,G57="{DATE_TEXT-YYYY-MM-DD}",LEN(F57)&lt;&gt;10),FALSE,IF(AND(ISBLANK(F57)=FALSE,ISNUMBER(SUMPRODUCT(SEARCH(MID(F57,ROW(INDIRECT("1:"&amp;LEN(TRIM(F57)))),1)," "&amp;W57&amp;CHAR(10)&amp;"""")))=FALSE),FALSE,TRUE))))</f>
        <v>1</v>
      </c>
      <c r="W57" s="127" t="str">
        <f>IF(G57="{Applicable/N/A}","N/Aplicable",IF(E57="Designated Entity LEI","ABCDEFGHIJKLMNOPQRSTUVWXYZ0123456789",IF(OR(G57="{ISIN}",G57="{LEI}"),";ABCDEFGHIJKLMNOPQRSTUVWXYZ0123456789",IF(G57="{Master Trust/Other}","Master TuOhe",IF(E57="Securitisation type","Privateublc",IF(LEFT(G57,4)="{CA_",Val!B$21,IF(G57="{COUNTRY_EU_LIST}"," ;abcdefghijklmnopqrstuvwxyzABCDEFGHIJKLMNOPQRSTUVWXYZ0123456789",IF(OR(G57="{NOTIFICATION ID}",G57="{SECURITISATION ID}"),Val!B$15,IF(G57="{COUNTRY_EU}"," ;abcdefghijklmnopqrstuvwxyzABCDEFGHIJKLMNOPQRSTUVWXYZ",IF(G57="{Confirmed/Unconfirmed}","ConfirmedUnc",IF(G57="{Confirmed/Unconfirmed/N/A}","Confirmed/UncNA",IF(LEFT(G57,4)="{DAT","0123456789-",IF(LEFT(G57,4)="{Y/N","YN",IF(OR(LEFT(G57,4)="{N/A",LEFT(G57,4)="{LIS",LEFT(G57,4)="{No ",LEFT(G57,4)="{SEC",LEFT(G57,4)="{Mas"),Val!B$20,IF(LEFT(G57,4)="{TEX",Val!B$21,IF(LEFT(G57,4)="{ALP",Val!B$20,IF(LEFT(G57,4)="{COU",Val!B$20)))))))))))))))))</f>
        <v>ConfirmedUnc</v>
      </c>
      <c r="X57" s="132"/>
      <c r="Y57" s="132"/>
      <c r="Z57" s="132"/>
      <c r="AA57" s="132"/>
      <c r="AB57" s="134"/>
      <c r="AC57" s="134"/>
      <c r="AD57" s="132"/>
      <c r="AE57" s="132"/>
      <c r="AF57" s="132"/>
      <c r="AG57" s="129" t="s">
        <v>813</v>
      </c>
      <c r="AH57" s="132"/>
      <c r="AI57" s="117"/>
      <c r="AJ57" s="132"/>
      <c r="AK57" s="75"/>
    </row>
    <row r="58" spans="1:37" s="2" customFormat="1" ht="408.95" customHeight="1" x14ac:dyDescent="0.25">
      <c r="A58" s="15" t="s">
        <v>1206</v>
      </c>
      <c r="B58" s="16" t="s">
        <v>273</v>
      </c>
      <c r="C58" s="20" t="s">
        <v>251</v>
      </c>
      <c r="D58" s="21" t="s">
        <v>52</v>
      </c>
      <c r="E58" s="22" t="s">
        <v>257</v>
      </c>
      <c r="F58" s="45" t="s">
        <v>1490</v>
      </c>
      <c r="G58" s="61" t="s">
        <v>199</v>
      </c>
      <c r="H58" s="151"/>
      <c r="I58" s="88" t="s">
        <v>1326</v>
      </c>
      <c r="J58" s="153" t="s">
        <v>253</v>
      </c>
      <c r="K58" s="144"/>
      <c r="L58" s="144" t="s">
        <v>246</v>
      </c>
      <c r="M58" s="144" t="s">
        <v>195</v>
      </c>
      <c r="N58" s="145" t="s">
        <v>255</v>
      </c>
      <c r="O58" s="126">
        <f t="shared" ca="1" si="5"/>
        <v>1</v>
      </c>
      <c r="P58" s="126">
        <v>10000</v>
      </c>
      <c r="Q58" s="127" t="str">
        <f ca="1">IF(AND(E58="Last notification date",MONTH(TODAY())&gt;9,DAY(TODAY())&gt;9),YEAR(TODAY())&amp;"-"&amp;MONTH(TODAY())&amp;"-"&amp;DAY(TODAY()),IF(AND(E58="Last notification date",MONTH(TODAY())&lt;9,DAY(TODAY())&lt;10),YEAR(TODAY())&amp;"-0"&amp;MONTH(TODAY())&amp;"-0"&amp;DAY(TODAY()),IF(AND(E58="Last notification date",MONTH(TODAY())&gt;9,DAY(TODAY())&lt;10),YEAR(TODAY())&amp;"-"&amp;MONTH(TODAY())&amp;"-0"&amp;DAY(TODAY()),IF(AND(E58="Last notification date",MONTH(TODAY())&lt;10,DAY(TODAY())&gt;9),YEAR(TODAY())&amp;"-0"&amp;MONTH(TODAY())&amp;"-"&amp;DAY(TODAY()),IF(LEFT(G58,4)="{SEC","SEC ID",IF(LEFT(G58,4)="{DAT","DATE",IF(LEFT(G58,4)="{TEX",Val!B$21,IF(LEFT(G58,4)="{ALP",Val!B$20,IF(LEFT(G58,4)="{COU",Val!B$20,IF(OR(LEFT(G58,4)="{ISI",LEFT(G58,4)="{LEI"),Val!B$17,IF(OR(LEFT(G58,4)="{CA_",LEFT(G58,4)="{Mas",LEFT(G58,4)="{Y/N",LEFT(G58,4)="{No ",LEFT(G58,4)="{N/A",LEFT(G58,4)="{Con",LEFT(G58,4)="{LIS"),"LIST","")))))))))))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58" s="126">
        <f t="shared" si="2"/>
        <v>760</v>
      </c>
      <c r="S58" s="128"/>
      <c r="T58" s="126" t="str">
        <f t="shared" si="4"/>
        <v>UNK</v>
      </c>
      <c r="U58" s="126" t="str" cm="1">
        <f t="array" aca="1" ref="U58" ca="1">IF(AND(E58="Payment exemption explanation",ISBLANK(F58)=FALSE,F$77="Confirmed"),"FORMAT",IF(AND(E58="Historical Default and Loss Performance Data location",F$3="Public",ISBLANK(F58)=TRUE),"FORMAT",IF(AND(E57="Subject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TEXT</v>
      </c>
      <c r="V58" s="126" t="b" cm="1">
        <f t="array" aca="1" ref="V58" ca="1">IF(OR(LEN(F58)&gt;P58+1),FALSE,IF(LEFT(G58,5)="{TEXT",TRUE,IF(AND(ISBLANK(F58)=FALSE,G58="{DATE_TEXT-YYYY-MM-DD}",LEN(F58)&lt;&gt;10),FALSE,IF(AND(ISBLANK(F58)=FALSE,ISNUMBER(SUMPRODUCT(SEARCH(MID(F58,ROW(INDIRECT("1:"&amp;LEN(TRIM(F58)))),1)," "&amp;W58&amp;CHAR(10)&amp;"""")))=FALSE),FALSE,TRUE))))</f>
        <v>1</v>
      </c>
      <c r="W58" s="127" t="str">
        <f>IF(G58="{Applicable/N/A}","N/Aplicable",IF(E58="Designated Entity LEI","ABCDEFGHIJKLMNOPQRSTUVWXYZ0123456789",IF(OR(G58="{ISIN}",G58="{LEI}"),";ABCDEFGHIJKLMNOPQRSTUVWXYZ0123456789",IF(G58="{Master Trust/Other}","Master TuOhe",IF(E58="Securitisation type","Privateublc",IF(LEFT(G58,4)="{CA_",Val!B$21,IF(G58="{COUNTRY_EU_LIST}"," ;abcdefghijklmnopqrstuvwxyzABCDEFGHIJKLMNOPQRSTUVWXYZ0123456789",IF(OR(G58="{NOTIFICATION ID}",G58="{SECURITISATION ID}"),Val!B$15,IF(G58="{COUNTRY_EU}"," ;abcdefghijklmnopqrstuvwxyzABCDEFGHIJKLMNOPQRSTUVWXYZ",IF(G58="{Confirmed/Unconfirmed}","ConfirmedUnc",IF(G58="{Confirmed/Unconfirmed/N/A}","Confirmed/UncNA",IF(LEFT(G58,4)="{DAT","0123456789-",IF(LEFT(G58,4)="{Y/N","YN",IF(OR(LEFT(G58,4)="{N/A",LEFT(G58,4)="{LIS",LEFT(G58,4)="{No ",LEFT(G58,4)="{SEC",LEFT(G58,4)="{Mas"),Val!B$20,IF(LEFT(G58,4)="{TEX",Val!B$21,IF(LEFT(G58,4)="{ALP",Val!B$20,IF(LEFT(G58,4)="{COU",Val!B$20)))))))))))))))))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58" s="132"/>
      <c r="Y58" s="132"/>
      <c r="Z58" s="132"/>
      <c r="AA58" s="132"/>
      <c r="AB58" s="134"/>
      <c r="AC58" s="134"/>
      <c r="AD58" s="132"/>
      <c r="AE58" s="132"/>
      <c r="AF58" s="132"/>
      <c r="AG58" s="129" t="s">
        <v>815</v>
      </c>
      <c r="AH58" s="132"/>
      <c r="AI58" s="117"/>
      <c r="AJ58" s="132"/>
      <c r="AK58" s="75"/>
    </row>
    <row r="59" spans="1:37" s="2" customFormat="1" ht="59.45" customHeight="1" x14ac:dyDescent="0.25">
      <c r="A59" s="15" t="s">
        <v>1207</v>
      </c>
      <c r="B59" s="16" t="s">
        <v>280</v>
      </c>
      <c r="C59" s="20" t="s">
        <v>251</v>
      </c>
      <c r="D59" s="21" t="s">
        <v>52</v>
      </c>
      <c r="E59" s="22" t="s">
        <v>259</v>
      </c>
      <c r="F59" s="22" t="s">
        <v>175</v>
      </c>
      <c r="G59" s="61" t="s">
        <v>190</v>
      </c>
      <c r="H59" s="150" t="s">
        <v>1046</v>
      </c>
      <c r="I59" s="93" t="s">
        <v>1371</v>
      </c>
      <c r="J59" s="153" t="s">
        <v>253</v>
      </c>
      <c r="K59" s="144"/>
      <c r="L59" s="144" t="s">
        <v>246</v>
      </c>
      <c r="M59" s="144" t="s">
        <v>195</v>
      </c>
      <c r="N59" s="145" t="s">
        <v>255</v>
      </c>
      <c r="O59" s="126">
        <f t="shared" ca="1" si="5"/>
        <v>1</v>
      </c>
      <c r="P59" s="126">
        <v>12</v>
      </c>
      <c r="Q59" s="127" t="str">
        <f ca="1">IF(AND(E59="Last notification date",MONTH(TODAY())&gt;9,DAY(TODAY())&gt;9),YEAR(TODAY())&amp;"-"&amp;MONTH(TODAY())&amp;"-"&amp;DAY(TODAY()),IF(AND(E59="Last notification date",MONTH(TODAY())&lt;9,DAY(TODAY())&lt;10),YEAR(TODAY())&amp;"-0"&amp;MONTH(TODAY())&amp;"-0"&amp;DAY(TODAY()),IF(AND(E59="Last notification date",MONTH(TODAY())&gt;9,DAY(TODAY())&lt;10),YEAR(TODAY())&amp;"-"&amp;MONTH(TODAY())&amp;"-0"&amp;DAY(TODAY()),IF(AND(E59="Last notification date",MONTH(TODAY())&lt;10,DAY(TODAY())&gt;9),YEAR(TODAY())&amp;"-0"&amp;MONTH(TODAY())&amp;"-"&amp;DAY(TODAY()),IF(LEFT(G59,4)="{SEC","SEC ID",IF(LEFT(G59,4)="{DAT","DATE",IF(LEFT(G59,4)="{TEX",Val!B$21,IF(LEFT(G59,4)="{ALP",Val!B$20,IF(LEFT(G59,4)="{COU",Val!B$20,IF(OR(LEFT(G59,4)="{ISI",LEFT(G59,4)="{LEI"),Val!B$17,IF(OR(LEFT(G59,4)="{CA_",LEFT(G59,4)="{Mas",LEFT(G59,4)="{Y/N",LEFT(G59,4)="{No ",LEFT(G59,4)="{N/A",LEFT(G59,4)="{Con",LEFT(G59,4)="{LIS"),"LIST","")))))))))))</f>
        <v>LIST</v>
      </c>
      <c r="R59" s="126">
        <f t="shared" si="2"/>
        <v>9</v>
      </c>
      <c r="S59" s="128"/>
      <c r="T59" s="126" t="str">
        <f t="shared" si="4"/>
        <v>UNK</v>
      </c>
      <c r="U59" s="126" t="str" cm="1">
        <f t="array" aca="1" ref="U59" ca="1">IF(AND(E59="Payment exemption explanation",ISBLANK(F59)=FALSE,F$77="Confirmed"),"FORMAT",IF(AND(E59="Historical Default and Loss Performance Data location",F$3="Public",ISBLANK(F59)=TRUE),"FORMAT",IF(AND(E58="Subject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UNK</v>
      </c>
      <c r="V59" s="126" t="b" cm="1">
        <f t="array" aca="1" ref="V59" ca="1">IF(OR(LEN(F59)&gt;P59+1),FALSE,IF(LEFT(G59,5)="{TEXT",TRUE,IF(AND(ISBLANK(F59)=FALSE,G59="{DATE_TEXT-YYYY-MM-DD}",LEN(F59)&lt;&gt;10),FALSE,IF(AND(ISBLANK(F59)=FALSE,ISNUMBER(SUMPRODUCT(SEARCH(MID(F59,ROW(INDIRECT("1:"&amp;LEN(TRIM(F59)))),1)," "&amp;W59&amp;CHAR(10)&amp;"""")))=FALSE),FALSE,TRUE))))</f>
        <v>1</v>
      </c>
      <c r="W59" s="127" t="str">
        <f>IF(G59="{Applicable/N/A}","N/Aplicable",IF(E59="Designated Entity LEI","ABCDEFGHIJKLMNOPQRSTUVWXYZ0123456789",IF(OR(G59="{ISIN}",G59="{LEI}"),";ABCDEFGHIJKLMNOPQRSTUVWXYZ0123456789",IF(G59="{Master Trust/Other}","Master TuOhe",IF(E59="Securitisation type","Privateublc",IF(LEFT(G59,4)="{CA_",Val!B$21,IF(G59="{COUNTRY_EU_LIST}"," ;abcdefghijklmnopqrstuvwxyzABCDEFGHIJKLMNOPQRSTUVWXYZ0123456789",IF(OR(G59="{NOTIFICATION ID}",G59="{SECURITISATION ID}"),Val!B$15,IF(G59="{COUNTRY_EU}"," ;abcdefghijklmnopqrstuvwxyzABCDEFGHIJKLMNOPQRSTUVWXYZ",IF(G59="{Confirmed/Unconfirmed}","ConfirmedUnc",IF(G59="{Confirmed/Unconfirmed/N/A}","Confirmed/UncNA",IF(LEFT(G59,4)="{DAT","0123456789-",IF(LEFT(G59,4)="{Y/N","YN",IF(OR(LEFT(G59,4)="{N/A",LEFT(G59,4)="{LIS",LEFT(G59,4)="{No ",LEFT(G59,4)="{SEC",LEFT(G59,4)="{Mas"),Val!B$20,IF(LEFT(G59,4)="{TEX",Val!B$21,IF(LEFT(G59,4)="{ALP",Val!B$20,IF(LEFT(G59,4)="{COU",Val!B$20)))))))))))))))))</f>
        <v>ConfirmedUnc</v>
      </c>
      <c r="X59" s="132"/>
      <c r="Y59" s="132"/>
      <c r="Z59" s="132"/>
      <c r="AA59" s="132"/>
      <c r="AB59" s="134"/>
      <c r="AC59" s="134"/>
      <c r="AD59" s="132"/>
      <c r="AE59" s="132"/>
      <c r="AF59" s="132"/>
      <c r="AG59" s="129" t="s">
        <v>791</v>
      </c>
      <c r="AH59" s="132"/>
      <c r="AI59" s="117"/>
      <c r="AJ59" s="132"/>
      <c r="AK59" s="75"/>
    </row>
    <row r="60" spans="1:37" s="2" customFormat="1" ht="408.95" customHeight="1" x14ac:dyDescent="0.25">
      <c r="A60" s="15" t="s">
        <v>1208</v>
      </c>
      <c r="B60" s="16" t="s">
        <v>282</v>
      </c>
      <c r="C60" s="20" t="s">
        <v>251</v>
      </c>
      <c r="D60" s="21" t="s">
        <v>52</v>
      </c>
      <c r="E60" s="22" t="s">
        <v>261</v>
      </c>
      <c r="F60" s="45" t="s">
        <v>1517</v>
      </c>
      <c r="G60" s="61" t="s">
        <v>199</v>
      </c>
      <c r="H60" s="151"/>
      <c r="I60" s="88" t="s">
        <v>1326</v>
      </c>
      <c r="J60" s="156" t="s">
        <v>253</v>
      </c>
      <c r="K60" s="141"/>
      <c r="L60" s="141" t="s">
        <v>246</v>
      </c>
      <c r="M60" s="141" t="s">
        <v>195</v>
      </c>
      <c r="N60" s="143" t="s">
        <v>255</v>
      </c>
      <c r="O60" s="126">
        <f t="shared" ca="1" si="5"/>
        <v>1</v>
      </c>
      <c r="P60" s="126">
        <v>10000</v>
      </c>
      <c r="Q60" s="127" t="str">
        <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0" s="126">
        <f t="shared" si="2"/>
        <v>1340</v>
      </c>
      <c r="S60" s="128"/>
      <c r="T60" s="126" t="str">
        <f t="shared" si="4"/>
        <v>UNK</v>
      </c>
      <c r="U60" s="126" t="str" cm="1">
        <f t="array" aca="1" ref="U60" ca="1">IF(AND(E60="Payment exemption explanation",ISBLANK(F60)=FALSE,F$77="Confirmed"),"FORMAT",IF(AND(E60="Historical Default and Loss Performance Data location",F$3="Public",ISBLANK(F60)=TRUE),"FORMAT",IF(AND(E59="Subject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TEXT</v>
      </c>
      <c r="V60" s="126" t="b" cm="1">
        <f t="array" aca="1" ref="V60" ca="1">IF(OR(LEN(F60)&gt;P60+1),FALSE,IF(LEFT(G60,5)="{TEXT",TRUE,IF(AND(ISBLANK(F60)=FALSE,G60="{DATE_TEXT-YYYY-MM-DD}",LEN(F60)&lt;&gt;10),FALSE,IF(AND(ISBLANK(F60)=FALSE,ISNUMBER(SUMPRODUCT(SEARCH(MID(F60,ROW(INDIRECT("1:"&amp;LEN(TRIM(F60)))),1)," "&amp;W60&amp;CHAR(10)&amp;"""")))=FALSE),FALSE,TRUE))))</f>
        <v>1</v>
      </c>
      <c r="W60" s="127" t="str">
        <f>IF(G60="{Applicable/N/A}","N/Aplicable",IF(E60="Designated Entity LEI","ABCDEFGHIJKLMNOPQRSTUVWXYZ0123456789",IF(OR(G60="{ISIN}",G60="{LEI}"),";ABCDEFGHIJKLMNOPQRSTUVWXYZ0123456789",IF(G60="{Master Trust/Other}","Master TuOhe",IF(E60="Securitisation type","Privateublc",IF(LEFT(G60,4)="{CA_",Val!B$21,IF(G60="{COUNTRY_EU_LIST}"," ;abcdefghijklmnopqrstuvwxyzABCDEFGHIJKLMNOPQRSTUVWXYZ0123456789",IF(OR(G60="{NOTIFICATION ID}",G60="{SECURITISATION ID}"),Val!B$15,IF(G60="{COUNTRY_EU}"," ;abcdefghijklmnopqrstuvwxyzABCDEFGHIJKLMNOPQRSTUVWXYZ",IF(G60="{Confirmed/Unconfirmed}","ConfirmedUnc",IF(G60="{Confirmed/Unconfirmed/N/A}","Confirmed/UncNA",IF(LEFT(G60,4)="{DAT","0123456789-",IF(LEFT(G60,4)="{Y/N","YN",IF(OR(LEFT(G60,4)="{N/A",LEFT(G60,4)="{LIS",LEFT(G60,4)="{No ",LEFT(G60,4)="{SEC",LEFT(G60,4)="{Mas"),Val!B$20,IF(LEFT(G60,4)="{TEX",Val!B$21,IF(LEFT(G60,4)="{ALP",Val!B$20,IF(LEFT(G60,4)="{COU",Val!B$20)))))))))))))))))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0" s="132"/>
      <c r="Y60" s="132"/>
      <c r="Z60" s="132"/>
      <c r="AA60" s="132"/>
      <c r="AB60" s="134"/>
      <c r="AC60" s="134"/>
      <c r="AD60" s="132"/>
      <c r="AE60" s="132"/>
      <c r="AF60" s="132"/>
      <c r="AG60" s="129" t="s">
        <v>825</v>
      </c>
      <c r="AH60" s="132"/>
      <c r="AI60" s="117"/>
      <c r="AJ60" s="132"/>
      <c r="AK60" s="75"/>
    </row>
    <row r="61" spans="1:37" s="2" customFormat="1" ht="81.599999999999994" customHeight="1" x14ac:dyDescent="0.25">
      <c r="A61" s="15" t="s">
        <v>1209</v>
      </c>
      <c r="B61" s="16" t="s">
        <v>289</v>
      </c>
      <c r="C61" s="20" t="s">
        <v>263</v>
      </c>
      <c r="D61" s="21" t="s">
        <v>52</v>
      </c>
      <c r="E61" s="22" t="s">
        <v>264</v>
      </c>
      <c r="F61" s="22" t="s">
        <v>175</v>
      </c>
      <c r="G61" s="61" t="s">
        <v>190</v>
      </c>
      <c r="H61" s="150" t="s">
        <v>1047</v>
      </c>
      <c r="I61" s="93" t="s">
        <v>1371</v>
      </c>
      <c r="J61" s="152" t="s">
        <v>265</v>
      </c>
      <c r="K61" s="140" t="s">
        <v>266</v>
      </c>
      <c r="L61" s="140" t="s">
        <v>267</v>
      </c>
      <c r="M61" s="140" t="s">
        <v>268</v>
      </c>
      <c r="N61" s="142" t="s">
        <v>269</v>
      </c>
      <c r="O61" s="126">
        <f t="shared" ca="1" si="5"/>
        <v>1</v>
      </c>
      <c r="P61" s="126">
        <v>12</v>
      </c>
      <c r="Q61" s="127" t="str">
        <f ca="1">IF(AND(E61="Last notification date",MONTH(TODAY())&gt;9,DAY(TODAY())&gt;9),YEAR(TODAY())&amp;"-"&amp;MONTH(TODAY())&amp;"-"&amp;DAY(TODAY()),IF(AND(E61="Last notification date",MONTH(TODAY())&lt;9,DAY(TODAY())&lt;10),YEAR(TODAY())&amp;"-0"&amp;MONTH(TODAY())&amp;"-0"&amp;DAY(TODAY()),IF(AND(E61="Last notification date",MONTH(TODAY())&gt;9,DAY(TODAY())&lt;10),YEAR(TODAY())&amp;"-"&amp;MONTH(TODAY())&amp;"-0"&amp;DAY(TODAY()),IF(AND(E61="Last notification date",MONTH(TODAY())&lt;10,DAY(TODAY())&gt;9),YEAR(TODAY())&amp;"-0"&amp;MONTH(TODAY())&amp;"-"&amp;DAY(TODAY()),IF(LEFT(G61,4)="{SEC","SEC ID",IF(LEFT(G61,4)="{DAT","DATE",IF(LEFT(G61,4)="{TEX",Val!B$21,IF(LEFT(G61,4)="{ALP",Val!B$20,IF(LEFT(G61,4)="{COU",Val!B$20,IF(OR(LEFT(G61,4)="{ISI",LEFT(G61,4)="{LEI"),Val!B$17,IF(OR(LEFT(G61,4)="{CA_",LEFT(G61,4)="{Mas",LEFT(G61,4)="{Y/N",LEFT(G61,4)="{No ",LEFT(G61,4)="{N/A",LEFT(G61,4)="{Con",LEFT(G61,4)="{LIS"),"LIST","")))))))))))</f>
        <v>LIST</v>
      </c>
      <c r="R61" s="126">
        <f t="shared" si="2"/>
        <v>9</v>
      </c>
      <c r="S61" s="128"/>
      <c r="T61" s="126" t="str">
        <f t="shared" si="4"/>
        <v>UNK</v>
      </c>
      <c r="U61" s="126" t="str" cm="1">
        <f t="array" aca="1" ref="U61" ca="1">IF(AND(E61="Payment exemption explanation",ISBLANK(F61)=FALSE,F$77="Confirmed"),"FORMAT",IF(AND(E61="Historical Default and Loss Performance Data location",F$3="Public",ISBLANK(F61)=TRUE),"FORMAT",IF(AND(E60="Subject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UNK</v>
      </c>
      <c r="V61" s="126" t="b" cm="1">
        <f t="array" aca="1" ref="V61" ca="1">IF(OR(LEN(F61)&gt;P61+1),FALSE,IF(LEFT(G61,5)="{TEXT",TRUE,IF(AND(ISBLANK(F61)=FALSE,G61="{DATE_TEXT-YYYY-MM-DD}",LEN(F61)&lt;&gt;10),FALSE,IF(AND(ISBLANK(F61)=FALSE,ISNUMBER(SUMPRODUCT(SEARCH(MID(F61,ROW(INDIRECT("1:"&amp;LEN(TRIM(F61)))),1)," "&amp;W61&amp;CHAR(10)&amp;"""")))=FALSE),FALSE,TRUE))))</f>
        <v>1</v>
      </c>
      <c r="W61" s="127" t="str">
        <f>IF(G61="{Applicable/N/A}","N/Aplicable",IF(E61="Designated Entity LEI","ABCDEFGHIJKLMNOPQRSTUVWXYZ0123456789",IF(OR(G61="{ISIN}",G61="{LEI}"),";ABCDEFGHIJKLMNOPQRSTUVWXYZ0123456789",IF(G61="{Master Trust/Other}","Master TuOhe",IF(E61="Securitisation type","Privateublc",IF(LEFT(G61,4)="{CA_",Val!B$21,IF(G61="{COUNTRY_EU_LIST}"," ;abcdefghijklmnopqrstuvwxyzABCDEFGHIJKLMNOPQRSTUVWXYZ0123456789",IF(OR(G61="{NOTIFICATION ID}",G61="{SECURITISATION ID}"),Val!B$15,IF(G61="{COUNTRY_EU}"," ;abcdefghijklmnopqrstuvwxyzABCDEFGHIJKLMNOPQRSTUVWXYZ",IF(G61="{Confirmed/Unconfirmed}","ConfirmedUnc",IF(G61="{Confirmed/Unconfirmed/N/A}","Confirmed/UncNA",IF(LEFT(G61,4)="{DAT","0123456789-",IF(LEFT(G61,4)="{Y/N","YN",IF(OR(LEFT(G61,4)="{N/A",LEFT(G61,4)="{LIS",LEFT(G61,4)="{No ",LEFT(G61,4)="{SEC",LEFT(G61,4)="{Mas"),Val!B$20,IF(LEFT(G61,4)="{TEX",Val!B$21,IF(LEFT(G61,4)="{ALP",Val!B$20,IF(LEFT(G61,4)="{COU",Val!B$20)))))))))))))))))</f>
        <v>ConfirmedUnc</v>
      </c>
      <c r="X61" s="132"/>
      <c r="Y61" s="132"/>
      <c r="Z61" s="132"/>
      <c r="AA61" s="132"/>
      <c r="AB61" s="134"/>
      <c r="AC61" s="134"/>
      <c r="AD61" s="132"/>
      <c r="AE61" s="132"/>
      <c r="AF61" s="132"/>
      <c r="AG61" s="129" t="s">
        <v>823</v>
      </c>
      <c r="AH61" s="132"/>
      <c r="AI61" s="117"/>
      <c r="AJ61" s="132"/>
      <c r="AK61" s="75"/>
    </row>
    <row r="62" spans="1:37" s="2" customFormat="1" ht="409.5" x14ac:dyDescent="0.25">
      <c r="A62" s="15" t="s">
        <v>1210</v>
      </c>
      <c r="B62" s="16" t="s">
        <v>291</v>
      </c>
      <c r="C62" s="20" t="s">
        <v>263</v>
      </c>
      <c r="D62" s="21" t="s">
        <v>52</v>
      </c>
      <c r="E62" s="22" t="s">
        <v>271</v>
      </c>
      <c r="F62" s="45" t="s">
        <v>1482</v>
      </c>
      <c r="G62" s="61" t="s">
        <v>272</v>
      </c>
      <c r="H62" s="151"/>
      <c r="I62" s="88" t="s">
        <v>1332</v>
      </c>
      <c r="J62" s="156" t="s">
        <v>265</v>
      </c>
      <c r="K62" s="141" t="s">
        <v>266</v>
      </c>
      <c r="L62" s="141" t="s">
        <v>267</v>
      </c>
      <c r="M62" s="141" t="s">
        <v>268</v>
      </c>
      <c r="N62" s="143" t="s">
        <v>269</v>
      </c>
      <c r="O62" s="126">
        <f t="shared" ca="1" si="5"/>
        <v>1</v>
      </c>
      <c r="P62" s="126">
        <v>32767</v>
      </c>
      <c r="Q62" s="127" t="str">
        <f ca="1">IF(AND(E62="Last notification date",MONTH(TODAY())&gt;9,DAY(TODAY())&gt;9),YEAR(TODAY())&amp;"-"&amp;MONTH(TODAY())&amp;"-"&amp;DAY(TODAY()),IF(AND(E62="Last notification date",MONTH(TODAY())&lt;9,DAY(TODAY())&lt;10),YEAR(TODAY())&amp;"-0"&amp;MONTH(TODAY())&amp;"-0"&amp;DAY(TODAY()),IF(AND(E62="Last notification date",MONTH(TODAY())&gt;9,DAY(TODAY())&lt;10),YEAR(TODAY())&amp;"-"&amp;MONTH(TODAY())&amp;"-0"&amp;DAY(TODAY()),IF(AND(E62="Last notification date",MONTH(TODAY())&lt;10,DAY(TODAY())&gt;9),YEAR(TODAY())&amp;"-0"&amp;MONTH(TODAY())&amp;"-"&amp;DAY(TODAY()),IF(LEFT(G62,4)="{SEC","SEC ID",IF(LEFT(G62,4)="{DAT","DATE",IF(LEFT(G62,4)="{TEX",Val!B$21,IF(LEFT(G62,4)="{ALP",Val!B$20,IF(LEFT(G62,4)="{COU",Val!B$20,IF(OR(LEFT(G62,4)="{ISI",LEFT(G62,4)="{LEI"),Val!B$17,IF(OR(LEFT(G62,4)="{CA_",LEFT(G62,4)="{Mas",LEFT(G62,4)="{Y/N",LEFT(G62,4)="{No ",LEFT(G62,4)="{N/A",LEFT(G62,4)="{Con",LEFT(G62,4)="{LIS"),"LIST","")))))))))))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2" s="126">
        <f t="shared" si="2"/>
        <v>1320</v>
      </c>
      <c r="S62" s="128"/>
      <c r="T62" s="126" t="str">
        <f t="shared" si="4"/>
        <v>UNK</v>
      </c>
      <c r="U62" s="126" t="str" cm="1">
        <f t="array" aca="1" ref="U62" ca="1">IF(AND(E62="Payment exemption explanation",ISBLANK(F62)=FALSE,F$77="Confirmed"),"FORMAT",IF(AND(E62="Historical Default and Loss Performance Data location",F$3="Public",ISBLANK(F62)=TRUE),"FORMAT",IF(AND(E61="Subject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TEXT</v>
      </c>
      <c r="V62" s="126" t="b" cm="1">
        <f t="array" aca="1" ref="V62" ca="1">IF(OR(LEN(F62)&gt;P62+1),FALSE,IF(LEFT(G62,5)="{TEXT",TRUE,IF(AND(ISBLANK(F62)=FALSE,G62="{DATE_TEXT-YYYY-MM-DD}",LEN(F62)&lt;&gt;10),FALSE,IF(AND(ISBLANK(F62)=FALSE,ISNUMBER(SUMPRODUCT(SEARCH(MID(F62,ROW(INDIRECT("1:"&amp;LEN(TRIM(F62)))),1)," "&amp;W62&amp;CHAR(10)&amp;"""")))=FALSE),FALSE,TRUE))))</f>
        <v>1</v>
      </c>
      <c r="W62" s="127" t="str">
        <f>IF(G62="{Applicable/N/A}","N/Aplicable",IF(E62="Designated Entity LEI","ABCDEFGHIJKLMNOPQRSTUVWXYZ0123456789",IF(OR(G62="{ISIN}",G62="{LEI}"),";ABCDEFGHIJKLMNOPQRSTUVWXYZ0123456789",IF(G62="{Master Trust/Other}","Master TuOhe",IF(E62="Securitisation type","Privateublc",IF(LEFT(G62,4)="{CA_",Val!B$21,IF(G62="{COUNTRY_EU_LIST}"," ;abcdefghijklmnopqrstuvwxyzABCDEFGHIJKLMNOPQRSTUVWXYZ0123456789",IF(OR(G62="{NOTIFICATION ID}",G62="{SECURITISATION ID}"),Val!B$15,IF(G62="{COUNTRY_EU}"," ;abcdefghijklmnopqrstuvwxyzABCDEFGHIJKLMNOPQRSTUVWXYZ",IF(G62="{Confirmed/Unconfirmed}","ConfirmedUnc",IF(G62="{Confirmed/Unconfirmed/N/A}","Confirmed/UncNA",IF(LEFT(G62,4)="{DAT","0123456789-",IF(LEFT(G62,4)="{Y/N","YN",IF(OR(LEFT(G62,4)="{N/A",LEFT(G62,4)="{LIS",LEFT(G62,4)="{No ",LEFT(G62,4)="{SEC",LEFT(G62,4)="{Mas"),Val!B$20,IF(LEFT(G62,4)="{TEX",Val!B$21,IF(LEFT(G62,4)="{ALP",Val!B$20,IF(LEFT(G62,4)="{COU",Val!B$20)))))))))))))))))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2" s="132"/>
      <c r="Y62" s="132"/>
      <c r="Z62" s="132"/>
      <c r="AA62" s="132"/>
      <c r="AB62" s="134"/>
      <c r="AC62" s="134"/>
      <c r="AD62" s="132"/>
      <c r="AE62" s="132"/>
      <c r="AF62" s="132"/>
      <c r="AG62" s="129" t="s">
        <v>817</v>
      </c>
      <c r="AH62" s="132"/>
      <c r="AI62" s="117"/>
      <c r="AJ62" s="132"/>
      <c r="AK62" s="75"/>
    </row>
    <row r="63" spans="1:37" s="2" customFormat="1" ht="105" x14ac:dyDescent="0.25">
      <c r="A63" s="15" t="s">
        <v>1211</v>
      </c>
      <c r="B63" s="16" t="s">
        <v>294</v>
      </c>
      <c r="C63" s="20" t="s">
        <v>274</v>
      </c>
      <c r="D63" s="21" t="s">
        <v>52</v>
      </c>
      <c r="E63" s="22" t="s">
        <v>275</v>
      </c>
      <c r="F63" s="22" t="s">
        <v>175</v>
      </c>
      <c r="G63" s="61" t="s">
        <v>190</v>
      </c>
      <c r="H63" s="150" t="s">
        <v>1474</v>
      </c>
      <c r="I63" s="93" t="s">
        <v>1371</v>
      </c>
      <c r="J63" s="152" t="s">
        <v>276</v>
      </c>
      <c r="K63" s="140" t="s">
        <v>277</v>
      </c>
      <c r="L63" s="140" t="s">
        <v>278</v>
      </c>
      <c r="M63" s="140" t="s">
        <v>171</v>
      </c>
      <c r="N63" s="142" t="s">
        <v>279</v>
      </c>
      <c r="O63" s="126">
        <f t="shared" ca="1" si="5"/>
        <v>1</v>
      </c>
      <c r="P63" s="126">
        <v>12</v>
      </c>
      <c r="Q63" s="127" t="str">
        <f ca="1">IF(AND(E63="Last notification date",MONTH(TODAY())&gt;9,DAY(TODAY())&gt;9),YEAR(TODAY())&amp;"-"&amp;MONTH(TODAY())&amp;"-"&amp;DAY(TODAY()),IF(AND(E63="Last notification date",MONTH(TODAY())&lt;9,DAY(TODAY())&lt;10),YEAR(TODAY())&amp;"-0"&amp;MONTH(TODAY())&amp;"-0"&amp;DAY(TODAY()),IF(AND(E63="Last notification date",MONTH(TODAY())&gt;9,DAY(TODAY())&lt;10),YEAR(TODAY())&amp;"-"&amp;MONTH(TODAY())&amp;"-0"&amp;DAY(TODAY()),IF(AND(E63="Last notification date",MONTH(TODAY())&lt;10,DAY(TODAY())&gt;9),YEAR(TODAY())&amp;"-0"&amp;MONTH(TODAY())&amp;"-"&amp;DAY(TODAY()),IF(LEFT(G63,4)="{SEC","SEC ID",IF(LEFT(G63,4)="{DAT","DATE",IF(LEFT(G63,4)="{TEX",Val!B$21,IF(LEFT(G63,4)="{ALP",Val!B$20,IF(LEFT(G63,4)="{COU",Val!B$20,IF(OR(LEFT(G63,4)="{ISI",LEFT(G63,4)="{LEI"),Val!B$17,IF(OR(LEFT(G63,4)="{CA_",LEFT(G63,4)="{Mas",LEFT(G63,4)="{Y/N",LEFT(G63,4)="{No ",LEFT(G63,4)="{N/A",LEFT(G63,4)="{Con",LEFT(G63,4)="{LIS"),"LIST","")))))))))))</f>
        <v>LIST</v>
      </c>
      <c r="R63" s="126">
        <f t="shared" si="2"/>
        <v>9</v>
      </c>
      <c r="S63" s="128"/>
      <c r="T63" s="126" t="str">
        <f t="shared" si="4"/>
        <v>UNK</v>
      </c>
      <c r="U63" s="126" t="str" cm="1">
        <f t="array" aca="1" ref="U63" ca="1">IF(AND(E63="Payment exemption explanation",ISBLANK(F63)=FALSE,F$77="Confirmed"),"FORMAT",IF(AND(E63="Historical Default and Loss Performance Data location",F$3="Public",ISBLANK(F63)=TRUE),"FORMAT",IF(AND(E62="Subject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UNK</v>
      </c>
      <c r="V63" s="126" t="b" cm="1">
        <f t="array" aca="1" ref="V63" ca="1">IF(OR(LEN(F63)&gt;P63+1),FALSE,IF(LEFT(G63,5)="{TEXT",TRUE,IF(AND(ISBLANK(F63)=FALSE,G63="{DATE_TEXT-YYYY-MM-DD}",LEN(F63)&lt;&gt;10),FALSE,IF(AND(ISBLANK(F63)=FALSE,ISNUMBER(SUMPRODUCT(SEARCH(MID(F63,ROW(INDIRECT("1:"&amp;LEN(TRIM(F63)))),1)," "&amp;W63&amp;CHAR(10)&amp;"""")))=FALSE),FALSE,TRUE))))</f>
        <v>1</v>
      </c>
      <c r="W63" s="127" t="str">
        <f>IF(G63="{Applicable/N/A}","N/Aplicable",IF(E63="Designated Entity LEI","ABCDEFGHIJKLMNOPQRSTUVWXYZ0123456789",IF(OR(G63="{ISIN}",G63="{LEI}"),";ABCDEFGHIJKLMNOPQRSTUVWXYZ0123456789",IF(G63="{Master Trust/Other}","Master TuOhe",IF(E63="Securitisation type","Privateublc",IF(LEFT(G63,4)="{CA_",Val!B$21,IF(G63="{COUNTRY_EU_LIST}"," ;abcdefghijklmnopqrstuvwxyzABCDEFGHIJKLMNOPQRSTUVWXYZ0123456789",IF(OR(G63="{NOTIFICATION ID}",G63="{SECURITISATION ID}"),Val!B$15,IF(G63="{COUNTRY_EU}"," ;abcdefghijklmnopqrstuvwxyzABCDEFGHIJKLMNOPQRSTUVWXYZ",IF(G63="{Confirmed/Unconfirmed}","ConfirmedUnc",IF(G63="{Confirmed/Unconfirmed/N/A}","Confirmed/UncNA",IF(LEFT(G63,4)="{DAT","0123456789-",IF(LEFT(G63,4)="{Y/N","YN",IF(OR(LEFT(G63,4)="{N/A",LEFT(G63,4)="{LIS",LEFT(G63,4)="{No ",LEFT(G63,4)="{SEC",LEFT(G63,4)="{Mas"),Val!B$20,IF(LEFT(G63,4)="{TEX",Val!B$21,IF(LEFT(G63,4)="{ALP",Val!B$20,IF(LEFT(G63,4)="{COU",Val!B$20)))))))))))))))))</f>
        <v>ConfirmedUnc</v>
      </c>
      <c r="X63" s="132"/>
      <c r="Y63" s="132"/>
      <c r="Z63" s="132"/>
      <c r="AA63" s="132"/>
      <c r="AB63" s="134"/>
      <c r="AC63" s="134"/>
      <c r="AD63" s="132"/>
      <c r="AE63" s="132"/>
      <c r="AF63" s="132"/>
      <c r="AG63" s="129" t="s">
        <v>910</v>
      </c>
      <c r="AH63" s="132"/>
      <c r="AI63" s="117"/>
      <c r="AJ63" s="132"/>
      <c r="AK63" s="75"/>
    </row>
    <row r="64" spans="1:37" s="2" customFormat="1" ht="172.5" customHeight="1" x14ac:dyDescent="0.25">
      <c r="A64" s="15" t="s">
        <v>1212</v>
      </c>
      <c r="B64" s="16" t="s">
        <v>296</v>
      </c>
      <c r="C64" s="30" t="s">
        <v>274</v>
      </c>
      <c r="D64" s="31" t="s">
        <v>46</v>
      </c>
      <c r="E64" s="26" t="s">
        <v>281</v>
      </c>
      <c r="F64" s="64" t="s">
        <v>1518</v>
      </c>
      <c r="G64" s="109" t="s">
        <v>114</v>
      </c>
      <c r="H64" s="151"/>
      <c r="I64" s="88" t="s">
        <v>1333</v>
      </c>
      <c r="J64" s="156" t="s">
        <v>276</v>
      </c>
      <c r="K64" s="141"/>
      <c r="L64" s="141" t="s">
        <v>278</v>
      </c>
      <c r="M64" s="141" t="s">
        <v>171</v>
      </c>
      <c r="N64" s="143" t="s">
        <v>279</v>
      </c>
      <c r="O64" s="126">
        <f t="shared" ca="1" si="5"/>
        <v>1</v>
      </c>
      <c r="P64" s="126">
        <v>5000</v>
      </c>
      <c r="Q64" s="127" t="str">
        <f ca="1">IF(AND(E64="Last notification date",MONTH(TODAY())&gt;9,DAY(TODAY())&gt;9),YEAR(TODAY())&amp;"-"&amp;MONTH(TODAY())&amp;"-"&amp;DAY(TODAY()),IF(AND(E64="Last notification date",MONTH(TODAY())&lt;9,DAY(TODAY())&lt;10),YEAR(TODAY())&amp;"-0"&amp;MONTH(TODAY())&amp;"-0"&amp;DAY(TODAY()),IF(AND(E64="Last notification date",MONTH(TODAY())&gt;9,DAY(TODAY())&lt;10),YEAR(TODAY())&amp;"-"&amp;MONTH(TODAY())&amp;"-0"&amp;DAY(TODAY()),IF(AND(E64="Last notification date",MONTH(TODAY())&lt;10,DAY(TODAY())&gt;9),YEAR(TODAY())&amp;"-0"&amp;MONTH(TODAY())&amp;"-"&amp;DAY(TODAY()),IF(LEFT(G64,4)="{SEC","SEC ID",IF(LEFT(G64,4)="{DAT","DATE",IF(LEFT(G64,4)="{TEX",Val!B$21,IF(LEFT(G64,4)="{ALP",Val!B$20,IF(LEFT(G64,4)="{COU",Val!B$20,IF(OR(LEFT(G64,4)="{ISI",LEFT(G64,4)="{LEI"),Val!B$17,IF(OR(LEFT(G64,4)="{CA_",LEFT(G64,4)="{Mas",LEFT(G64,4)="{Y/N",LEFT(G64,4)="{No ",LEFT(G64,4)="{N/A",LEFT(G64,4)="{Con",LEFT(G64,4)="{LIS"),"LIST","")))))))))))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4" s="126">
        <f t="shared" si="2"/>
        <v>455</v>
      </c>
      <c r="S64" s="128"/>
      <c r="T64" s="126" t="str">
        <f t="shared" si="4"/>
        <v>UNK</v>
      </c>
      <c r="U64" s="126" t="str" cm="1">
        <f t="array" aca="1" ref="U64" ca="1">IF(AND(E64="Payment exemption explanation",ISBLANK(F64)=FALSE,F$77="Confirmed"),"FORMAT",IF(AND(E64="Historical Default and Loss Performance Data location",F$3="Public",ISBLANK(F64)=TRUE),"FORMAT",IF(AND(E63="Subject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TEXT</v>
      </c>
      <c r="V64" s="126" t="b" cm="1">
        <f t="array" aca="1" ref="V64" ca="1">IF(OR(LEN(F64)&gt;P64+1),FALSE,IF(LEFT(G64,5)="{TEXT",TRUE,IF(AND(ISBLANK(F64)=FALSE,G64="{DATE_TEXT-YYYY-MM-DD}",LEN(F64)&lt;&gt;10),FALSE,IF(AND(ISBLANK(F64)=FALSE,ISNUMBER(SUMPRODUCT(SEARCH(MID(F64,ROW(INDIRECT("1:"&amp;LEN(TRIM(F64)))),1)," "&amp;W64&amp;CHAR(10)&amp;"""")))=FALSE),FALSE,TRUE))))</f>
        <v>1</v>
      </c>
      <c r="W64" s="127" t="str">
        <f>IF(G64="{Applicable/N/A}","N/Aplicable",IF(E64="Designated Entity LEI","ABCDEFGHIJKLMNOPQRSTUVWXYZ0123456789",IF(OR(G64="{ISIN}",G64="{LEI}"),";ABCDEFGHIJKLMNOPQRSTUVWXYZ0123456789",IF(G64="{Master Trust/Other}","Master TuOhe",IF(E64="Securitisation type","Privateublc",IF(LEFT(G64,4)="{CA_",Val!B$21,IF(G64="{COUNTRY_EU_LIST}"," ;abcdefghijklmnopqrstuvwxyzABCDEFGHIJKLMNOPQRSTUVWXYZ0123456789",IF(OR(G64="{NOTIFICATION ID}",G64="{SECURITISATION ID}"),Val!B$15,IF(G64="{COUNTRY_EU}"," ;abcdefghijklmnopqrstuvwxyzABCDEFGHIJKLMNOPQRSTUVWXYZ",IF(G64="{Confirmed/Unconfirmed}","ConfirmedUnc",IF(G64="{Confirmed/Unconfirmed/N/A}","Confirmed/UncNA",IF(LEFT(G64,4)="{DAT","0123456789-",IF(LEFT(G64,4)="{Y/N","YN",IF(OR(LEFT(G64,4)="{N/A",LEFT(G64,4)="{LIS",LEFT(G64,4)="{No ",LEFT(G64,4)="{SEC",LEFT(G64,4)="{Mas"),Val!B$20,IF(LEFT(G64,4)="{TEX",Val!B$21,IF(LEFT(G64,4)="{ALP",Val!B$20,IF(LEFT(G64,4)="{COU",Val!B$20)))))))))))))))))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4" s="132"/>
      <c r="Y64" s="132"/>
      <c r="Z64" s="132"/>
      <c r="AA64" s="132"/>
      <c r="AB64" s="134"/>
      <c r="AC64" s="134"/>
      <c r="AD64" s="132"/>
      <c r="AE64" s="132"/>
      <c r="AF64" s="132"/>
      <c r="AG64" s="129" t="s">
        <v>810</v>
      </c>
      <c r="AH64" s="132"/>
      <c r="AI64" s="117"/>
      <c r="AJ64" s="132"/>
      <c r="AK64" s="75"/>
    </row>
    <row r="65" spans="1:37" s="2" customFormat="1" ht="105" x14ac:dyDescent="0.25">
      <c r="A65" s="15" t="s">
        <v>1213</v>
      </c>
      <c r="B65" s="16" t="s">
        <v>299</v>
      </c>
      <c r="C65" s="20" t="s">
        <v>283</v>
      </c>
      <c r="D65" s="21" t="s">
        <v>52</v>
      </c>
      <c r="E65" s="22" t="s">
        <v>284</v>
      </c>
      <c r="F65" s="22" t="s">
        <v>175</v>
      </c>
      <c r="G65" s="61" t="s">
        <v>190</v>
      </c>
      <c r="H65" s="150" t="s">
        <v>285</v>
      </c>
      <c r="I65" s="93" t="s">
        <v>1371</v>
      </c>
      <c r="J65" s="152" t="s">
        <v>286</v>
      </c>
      <c r="K65" s="140" t="s">
        <v>287</v>
      </c>
      <c r="L65" s="140" t="s">
        <v>288</v>
      </c>
      <c r="M65" s="140" t="s">
        <v>268</v>
      </c>
      <c r="N65" s="142" t="s">
        <v>269</v>
      </c>
      <c r="O65" s="126">
        <f t="shared" ca="1" si="5"/>
        <v>1</v>
      </c>
      <c r="P65" s="126">
        <v>12</v>
      </c>
      <c r="Q65" s="127" t="str">
        <f ca="1">IF(AND(E65="Last notification date",MONTH(TODAY())&gt;9,DAY(TODAY())&gt;9),YEAR(TODAY())&amp;"-"&amp;MONTH(TODAY())&amp;"-"&amp;DAY(TODAY()),IF(AND(E65="Last notification date",MONTH(TODAY())&lt;9,DAY(TODAY())&lt;10),YEAR(TODAY())&amp;"-0"&amp;MONTH(TODAY())&amp;"-0"&amp;DAY(TODAY()),IF(AND(E65="Last notification date",MONTH(TODAY())&gt;9,DAY(TODAY())&lt;10),YEAR(TODAY())&amp;"-"&amp;MONTH(TODAY())&amp;"-0"&amp;DAY(TODAY()),IF(AND(E65="Last notification date",MONTH(TODAY())&lt;10,DAY(TODAY())&gt;9),YEAR(TODAY())&amp;"-0"&amp;MONTH(TODAY())&amp;"-"&amp;DAY(TODAY()),IF(LEFT(G65,4)="{SEC","SEC ID",IF(LEFT(G65,4)="{DAT","DATE",IF(LEFT(G65,4)="{TEX",Val!B$21,IF(LEFT(G65,4)="{ALP",Val!B$20,IF(LEFT(G65,4)="{COU",Val!B$20,IF(OR(LEFT(G65,4)="{ISI",LEFT(G65,4)="{LEI"),Val!B$17,IF(OR(LEFT(G65,4)="{CA_",LEFT(G65,4)="{Mas",LEFT(G65,4)="{Y/N",LEFT(G65,4)="{No ",LEFT(G65,4)="{N/A",LEFT(G65,4)="{Con",LEFT(G65,4)="{LIS"),"LIST","")))))))))))</f>
        <v>LIST</v>
      </c>
      <c r="R65" s="126">
        <f t="shared" si="2"/>
        <v>9</v>
      </c>
      <c r="S65" s="128"/>
      <c r="T65" s="126" t="str">
        <f t="shared" si="4"/>
        <v>UNK</v>
      </c>
      <c r="U65" s="126" t="str" cm="1">
        <f t="array" aca="1" ref="U65" ca="1">IF(AND(E65="Payment exemption explanation",ISBLANK(F65)=FALSE,F$77="Confirmed"),"FORMAT",IF(AND(E65="Historical Default and Loss Performance Data location",F$3="Public",ISBLANK(F65)=TRUE),"FORMAT",IF(AND(E64="Subject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UNK</v>
      </c>
      <c r="V65" s="126" t="b" cm="1">
        <f t="array" aca="1" ref="V65" ca="1">IF(OR(LEN(F65)&gt;P65+1),FALSE,IF(LEFT(G65,5)="{TEXT",TRUE,IF(AND(ISBLANK(F65)=FALSE,G65="{DATE_TEXT-YYYY-MM-DD}",LEN(F65)&lt;&gt;10),FALSE,IF(AND(ISBLANK(F65)=FALSE,ISNUMBER(SUMPRODUCT(SEARCH(MID(F65,ROW(INDIRECT("1:"&amp;LEN(TRIM(F65)))),1)," "&amp;W65&amp;CHAR(10)&amp;"""")))=FALSE),FALSE,TRUE))))</f>
        <v>1</v>
      </c>
      <c r="W65" s="127" t="str">
        <f>IF(G65="{Applicable/N/A}","N/Aplicable",IF(E65="Designated Entity LEI","ABCDEFGHIJKLMNOPQRSTUVWXYZ0123456789",IF(OR(G65="{ISIN}",G65="{LEI}"),";ABCDEFGHIJKLMNOPQRSTUVWXYZ0123456789",IF(G65="{Master Trust/Other}","Master TuOhe",IF(E65="Securitisation type","Privateublc",IF(LEFT(G65,4)="{CA_",Val!B$21,IF(G65="{COUNTRY_EU_LIST}"," ;abcdefghijklmnopqrstuvwxyzABCDEFGHIJKLMNOPQRSTUVWXYZ0123456789",IF(OR(G65="{NOTIFICATION ID}",G65="{SECURITISATION ID}"),Val!B$15,IF(G65="{COUNTRY_EU}"," ;abcdefghijklmnopqrstuvwxyzABCDEFGHIJKLMNOPQRSTUVWXYZ",IF(G65="{Confirmed/Unconfirmed}","ConfirmedUnc",IF(G65="{Confirmed/Unconfirmed/N/A}","Confirmed/UncNA",IF(LEFT(G65,4)="{DAT","0123456789-",IF(LEFT(G65,4)="{Y/N","YN",IF(OR(LEFT(G65,4)="{N/A",LEFT(G65,4)="{LIS",LEFT(G65,4)="{No ",LEFT(G65,4)="{SEC",LEFT(G65,4)="{Mas"),Val!B$20,IF(LEFT(G65,4)="{TEX",Val!B$21,IF(LEFT(G65,4)="{ALP",Val!B$20,IF(LEFT(G65,4)="{COU",Val!B$20)))))))))))))))))</f>
        <v>ConfirmedUnc</v>
      </c>
      <c r="X65" s="132"/>
      <c r="Y65" s="132"/>
      <c r="Z65" s="132"/>
      <c r="AA65" s="132"/>
      <c r="AB65" s="134"/>
      <c r="AC65" s="134"/>
      <c r="AD65" s="132"/>
      <c r="AE65" s="132"/>
      <c r="AF65" s="132"/>
      <c r="AG65" s="129" t="s">
        <v>797</v>
      </c>
      <c r="AH65" s="132"/>
      <c r="AI65" s="117"/>
      <c r="AJ65" s="132"/>
      <c r="AK65" s="75"/>
    </row>
    <row r="66" spans="1:37" s="2" customFormat="1" ht="300.95" customHeight="1" x14ac:dyDescent="0.25">
      <c r="A66" s="15" t="s">
        <v>1214</v>
      </c>
      <c r="B66" s="16" t="s">
        <v>301</v>
      </c>
      <c r="C66" s="20" t="s">
        <v>283</v>
      </c>
      <c r="D66" s="21" t="s">
        <v>52</v>
      </c>
      <c r="E66" s="22" t="s">
        <v>290</v>
      </c>
      <c r="F66" s="22" t="s">
        <v>1491</v>
      </c>
      <c r="G66" s="61" t="s">
        <v>272</v>
      </c>
      <c r="H66" s="151"/>
      <c r="I66" s="88" t="s">
        <v>1332</v>
      </c>
      <c r="J66" s="153" t="s">
        <v>286</v>
      </c>
      <c r="K66" s="144"/>
      <c r="L66" s="144" t="s">
        <v>288</v>
      </c>
      <c r="M66" s="144" t="s">
        <v>268</v>
      </c>
      <c r="N66" s="145" t="s">
        <v>269</v>
      </c>
      <c r="O66" s="126">
        <f t="shared" ref="O66:O97" ca="1" si="6">IF(LEFT(U66,6)="FORMAT","FMT",IF(AND(E66="Designated Entity LEI",ISBLANK(F66)=FALSE,ISNUMBER(SEARCH(F66,F$8))=FALSE,ISNUMBER(SEARCH(F66,F$11))=FALSE),"DE",IF(AND(C66="STSS1",OR(AND(E66="Instrument ISIN",ISBLANK(F66)=TRUE,ISBLANK(F67)=TRUE,ISBLANK(F68)=TRUE),AND(E66="Instrument code",ISBLANK(F66)=TRUE,ISBLANK(F65)=TRUE,ISBLANK(F$5)=TRUE),AND(E66="Instrument code type",ISBLANK(F66)=TRUE,ISBLANK(F67)=TRUE,ISBLANK(F65)=TRUE),AND(E66="Instrument code",ISBLANK(F66)=TRUE,ISBLANK(F65)=FALSE),AND(E66="Instrument code type",ISBLANK(F66)=FALSE,ISBLANK(F67)=TRUE))),"S1",IF(AND(C66="STSS8",OR(AND(OR(E66="Sponsor country",E66="Originator country",E66="SSPE country",E66="Original Lender country"),ISBLANK(F67)=FALSE,ISBLANK(F66)=FALSE),AND(RIGHT(E66,23)="(if multiple countries)",ISBLANK(F65)=FALSE,ISBLANK(F66)=FALSE),AND(OR(E66="Sponsor country",E66="Originator country",E66="Original Lender country"),ISBLANK(F67)=TRUE,ISBLANK(F66)=TRUE,ISBLANK(F65)=FALSE))),"S8",IF(AND(C66="STSS5",OR(AND(E66="Exemption on Prospectus",ISBLANK(F66)=TRUE,ISBLANK(F65)=TRUE,ISBLANK(F$23)=TRUE,F$3="Public"),AND(E66="Prospectus Country",ISBLANK(F66)=TRUE,ISBLANK(F67)=TRUE,ISBLANK(F68)=TRUE,F$3="Public"),AND(E66="Prospectus identifier ",ISBLANK(F66)=TRUE,ISBLANK(F67)=TRUE,ISBLANK(F65)=TRUE,F$3="Public"),AND(E66="Exemption on Prospectus",ISBLANK(F66)=FALSE,ISBLANK(F65)=FALSE,ISBLANK(F$23)=FALSE),AND(E66="Prospectus Country",ISBLANK(F66)=FALSE,ISBLANK(F67)=FALSE,ISBLANK(F68)=FALSE),AND(E66="Prospectus identifier ",ISBLANK(F66)=FALSE,ISBLANK(F65)=FALSE,ISBLANK(F65)=FALSE),AND(E66="Prospectus Country",ISBLANK(F66)=FALSE,ISBLANK(F67)=TRUE),AND(E66="Prospectus identifier",ISBLANK(F66)=FALSE,ISBLANK(F65)=TRUE),AND(E66="Prospectus Country",ISBLANK(F66)=TRUE,ISBLANK(F67)=FALSE),AND(E66="Prospectus identifier",ISBLANK(F66)=TRUE,ISBLANK(F65)=FALSE),AND(E66="Prospectus identifier",ISBLANK(F66)=FALSE,ISBLANK(F67)=FALSE,F$3="Public"),AND(E66="Prospectus Country",ISBLANK(F66)=FALSE,ISBLANK(F68)=FALSE,F$3="Public"))),"S5",IF(AND(C66="STSS6",E66="Securitisation Repository name",ISBLANK(F66)=TRUE,F$3="Public"),"S6",IF(AND(C66="STSS12",OR(AND(S66&lt;&gt;"",S66&gt;TODAY()+1))),"S12",IF(AND(C66="STSS13",OR(AND(F$32="N",E$32="Authorised Third party flag",E66&lt;&gt;"Authorised Third party flag",ISBLANK(F66)=FALSE),AND(F$32="Y",E$32="Authorised Third party flag",E66&lt;&gt;"Authorised Third party flag",ISBLANK(F66)=TRUE))),"S13",IF(AND(C66="STSS14",OR(AND(E$32="Authorised Third party flag",E66&lt;&gt;"Authorised Third party flag",F$32="N",ISBLANK(F66)=FALSE),AND(E$32="Authorised Third party flag",E66&lt;&gt;"Authorised Third party flag",F$32="Y",ISBLANK(F66)=TRUE),AND(E$32="Authorised Third party flag",E66&lt;&gt;"Authorised Third party flag",F$32="N",ISBLANK(F66)=FALSE),AND(E$32="Authorised Third party flag",E66&lt;&gt;"Authorised Third party flag",F$32="Y",ISBLANK(F66)=TRUE))),"S14",IF(AND(C66="STSS15",OR(AND(E$32="Authorised Third party flag",F$32="N",E66&lt;&gt;"Authorised Third party flag",ISBLANK(F66)=FALSE),AND(E66&lt;&gt;"Authorised Third party flag",E$32="Authorised Third party flag",F$32="Y",ISBLANK(F66)=TRUE),AND(RIGHT(E66,11)="t Authority",E$32="Authorised Third party flag",F$32="N",ISBLANK(F66)=FALSE))),"S15",IF(AND(C66="STSS4",OR(AND(E66="Multiple STS notifications reason",ISBLANK(F66)=TRUE,F65="Y"),AND(E66="Multiple STS notifications comment",ISBLANK(F66)=TRUE,F$20="Y"),AND(E66="Multiple STS notifications reason",ISBLANK(F66)=FALSE,F65="N"),AND(E66="Multiple STS notifications comment",ISBLANK(F66)=FALSE,F$20="N"))),"Trust",IF(OR(AND(RIGHT(G66,7)="ed/N/A}",F66&lt;&gt;"Confirmed",F66&lt;&gt;"Unconfirmed",F66&lt;&gt;"N/A"),AND(G66="{Confirmed/Unconfirmed}",F66&lt;&gt;"Confirmed",F66&lt;&gt;"Unconfirmed")),"lst",IF(AND(RIGHT(G65,7)="ed/N/A}",C66&lt;&gt;"STSS61",C66&lt;&gt;"STSS23",F65&lt;&gt;"N/A",ISBLANK(F66)=TRUE,D66="C"),"CND",IF(AND(F66="Unconfirmed",C66&lt;&gt;"STSS32"),"UCF",IF(AND(C66="STSS21",E66="Subject to severe clawback",F66="Y"),"S21",IF(AND(C66="STSS23",OR(AND(E65="The seller is not the original lender flag",F66="N/A",F65="Y"),AND(E65="The seller is not the original lender flag",F66&lt;&gt;"N/A",F65="N"),AND(E$48="The seller is not the original lender flag",ISBLANK(F66)=TRUE,F$48="Y"))),"S23",IF(AND(C66="STSS32",OR(AND(E66="Payment exemption",F$77="Unconfirmed",OR(F66="N/A",F66="No exemption",ISBLANK(F66)=TRUE)),AND(E66="Payment exemption",ISBLANK(F66)=FALSE,F$77="Confirmed"))),"S32",IF(AND(C66="STSS18",OR(AND(E66="Credit granting criteria compliance confirmation",F66&lt;&gt;"N/A",F65="N"),AND(E66="Credit granting criteria compliance confirmation",OR(ISBLANK(F66)=TRUE,F66="N/A"),F65="Y"))),"S18",IF(AND(C66="STSS19",OR(AND(F66&lt;&gt;"N/A",F$37="N",E66="Credit granting criteria supervision confirmation"),AND(OR(ISBLANK(F66)=TRUE,F66="N/A"),F$37="Y",E66="Credit granting criteria supervision confirmation"))),"S19",IF(AND(C66="STSS29",OR(AND(E66="Residential Loan requirement confirmation",F66&lt;&gt;"N/A",F$29&lt;&gt;"residential mortgages"),AND(E66="Residential Loan requirement confirmation",F66="N/A",F$29="residential mortgages"))),"S29",IF(AND(C66="STSS34",OR(AND(D66="C",E66="Other options used comment",F65="Y",ISBLANK(F66)=TRUE),AND(E66="Other options used comment",F65="N",D66="C",ISBLANK(F66)=FALSE),AND(E66="No compliance with risk retention requirements",F66="Y"),AND(E66="Vertical slice",F66="N",F67="N",F68="N",F69="N",F70="N",F71="N",F72="N"),AND(E66="Seller's share",F66="N",F67="N",F68="N",F69="N",F70="N",F71="N",F$87="N"),AND(E66="Randomly-selected exposures kept on balance sheet",F66="N",F67="N",F68="N",F69="N",F70="N",F$87="N",F$88="N"),AND(E66="First loss tranche",F66="N",F67="N",F68="N",F69="N",F$87="N",F$88="N",F$89="N"),AND(E66="First loss exposure in each asset indicator",F66="N",F67="N",F68="N",F$87="N",F$88="N",F$89="N",F$90="N"),AND(E66="No compliance with risk retention requirements",F66="N",F67="N",F$87="N",F$88="N",F$89="N",F$90="N",F$91="N"),AND(E66="Other option indicator",F66="N",F$87="N",F$88="N",F$89="N",F$90="N",F$91="N",F$92="N"),AND(E66="Retaining entity LEI",ISBLANK(F66)=TRUE,ISBLANK(F67)=TRUE),AND(E66="Retaining entity name",ISBLANK(F66)=TRUE,ISBLANK(F65)=TRUE))),"S34",IF(AND(C66="STSS37",OR(AND(F66="N/A",E66="Common standards underwriting derivatives confirmation",F$97&lt;&gt;"No derivatives"),AND(F66&lt;&gt;"N/A",E66="Common standards underwriting derivatives confirmation",F$97="No derivatives"))),"S37",IF(AND(C66="STSS44",F66="N/A",E66="Credit quality deterioration trigger confirmation",F$113="Confirmed"),"S44",IF(OR(AND(C66="STSS46",F66&lt;&gt;"N/A",E66="Credit quality deterioration trigger confirmation",F$119="N/A"),AND(C66="STSS46",F66="N/A",E66="Credit quality deterioration trigger confirmation",F$119&lt;&gt;"N/A")),"S46",IF(OR(AND(C66="STSS47",F66&lt;&gt;"N/A",E66="Insolvency-related event confirmation",F$119="N/A"),AND(C66="STS47",F66="N/A",E66="Insolvency-related event confirmation",F$119&lt;&gt;"N/A")),"S47",IF(OR(AND(C66="STSS48",F66&lt;&gt;"N/A",E66="Pre-determined threshold value confirmation",F$119="N/A"),AND(C66="STSS48",F66="N/A",E66="Pre-determined threshold value confirmation",F$119&lt;&gt;"N/A")),"S48",IF(OR(AND(C66="STSS49",F66&lt;&gt;"N/A",E66="New underlying exposures failure generation confirmation",F$119="N/A"),AND(C66="STSS49",F66="N/A",E66="New underlying exposures failure generation confirmation",F$119&lt;&gt;"N/A")),"S49",IF(AND(C66="STSS61",OR(AND(OR(F$29="residential mortgages",F$29="auto loans/leases"),F66="Not available",E66="Environmental performance availability"),AND(OR(F$29="residential mortgages",F$29="auto loans/leases"),F66="N/A",E66="Environmental performance availability"),AND(F$29&lt;&gt;"residential mortgages",F$29&lt;&gt;"auto loans/leases",F66&lt;&gt;"N/A",E66="Environmental performance availability"),AND(E66="Environmental performance explanation",F65="Available",ISBLANK(F66)=TRUE))),"S61",1))))))))))))))))))))))))))))</f>
        <v>1</v>
      </c>
      <c r="P66" s="126">
        <v>32767</v>
      </c>
      <c r="Q66" s="127" t="str">
        <f ca="1">IF(AND(E66="Last notification date",MONTH(TODAY())&gt;9,DAY(TODAY())&gt;9),YEAR(TODAY())&amp;"-"&amp;MONTH(TODAY())&amp;"-"&amp;DAY(TODAY()),IF(AND(E66="Last notification date",MONTH(TODAY())&lt;9,DAY(TODAY())&lt;10),YEAR(TODAY())&amp;"-0"&amp;MONTH(TODAY())&amp;"-0"&amp;DAY(TODAY()),IF(AND(E66="Last notification date",MONTH(TODAY())&gt;9,DAY(TODAY())&lt;10),YEAR(TODAY())&amp;"-"&amp;MONTH(TODAY())&amp;"-0"&amp;DAY(TODAY()),IF(AND(E66="Last notification date",MONTH(TODAY())&lt;10,DAY(TODAY())&gt;9),YEAR(TODAY())&amp;"-0"&amp;MONTH(TODAY())&amp;"-"&amp;DAY(TODAY()),IF(LEFT(G66,4)="{SEC","SEC ID",IF(LEFT(G66,4)="{DAT","DATE",IF(LEFT(G66,4)="{TEX",Val!B$21,IF(LEFT(G66,4)="{ALP",Val!B$20,IF(LEFT(G66,4)="{COU",Val!B$20,IF(OR(LEFT(G66,4)="{ISI",LEFT(G66,4)="{LEI"),Val!B$17,IF(OR(LEFT(G66,4)="{CA_",LEFT(G66,4)="{Mas",LEFT(G66,4)="{Y/N",LEFT(G66,4)="{No ",LEFT(G66,4)="{N/A",LEFT(G66,4)="{Con",LEFT(G66,4)="{LIS"),"LIST","")))))))))))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6" s="126">
        <f t="shared" si="2"/>
        <v>790</v>
      </c>
      <c r="S66" s="128"/>
      <c r="T66" s="126" t="str">
        <f t="shared" si="4"/>
        <v>UNK</v>
      </c>
      <c r="U66" s="126" t="str" cm="1">
        <f t="array" aca="1" ref="U66" ca="1">IF(AND(E66="Payment exemption explanation",ISBLANK(F66)=FALSE,F$77="Confirmed"),"FORMAT",IF(AND(E66="Historical Default and Loss Performance Data location",F$3="Public",ISBLANK(F66)=TRUE),"FORMAT",IF(AND(E65="Subject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TEXT</v>
      </c>
      <c r="V66" s="126" t="b" cm="1">
        <f t="array" aca="1" ref="V66" ca="1">IF(OR(LEN(F66)&gt;P66+1),FALSE,IF(LEFT(G66,5)="{TEXT",TRUE,IF(AND(ISBLANK(F66)=FALSE,G66="{DATE_TEXT-YYYY-MM-DD}",LEN(F66)&lt;&gt;10),FALSE,IF(AND(ISBLANK(F66)=FALSE,ISNUMBER(SUMPRODUCT(SEARCH(MID(F66,ROW(INDIRECT("1:"&amp;LEN(TRIM(F66)))),1)," "&amp;W66&amp;CHAR(10)&amp;"""")))=FALSE),FALSE,TRUE))))</f>
        <v>1</v>
      </c>
      <c r="W66" s="127" t="str">
        <f>IF(G66="{Applicable/N/A}","N/Aplicable",IF(E66="Designated Entity LEI","ABCDEFGHIJKLMNOPQRSTUVWXYZ0123456789",IF(OR(G66="{ISIN}",G66="{LEI}"),";ABCDEFGHIJKLMNOPQRSTUVWXYZ0123456789",IF(G66="{Master Trust/Other}","Master TuOhe",IF(E66="Securitisation type","Privateublc",IF(LEFT(G66,4)="{CA_",Val!B$21,IF(G66="{COUNTRY_EU_LIST}"," ;abcdefghijklmnopqrstuvwxyzABCDEFGHIJKLMNOPQRSTUVWXYZ0123456789",IF(OR(G66="{NOTIFICATION ID}",G66="{SECURITISATION ID}"),Val!B$15,IF(G66="{COUNTRY_EU}"," ;abcdefghijklmnopqrstuvwxyzABCDEFGHIJKLMNOPQRSTUVWXYZ",IF(G66="{Confirmed/Unconfirmed}","ConfirmedUnc",IF(G66="{Confirmed/Unconfirmed/N/A}","Confirmed/UncNA",IF(LEFT(G66,4)="{DAT","0123456789-",IF(LEFT(G66,4)="{Y/N","YN",IF(OR(LEFT(G66,4)="{N/A",LEFT(G66,4)="{LIS",LEFT(G66,4)="{No ",LEFT(G66,4)="{SEC",LEFT(G66,4)="{Mas"),Val!B$20,IF(LEFT(G66,4)="{TEX",Val!B$21,IF(LEFT(G66,4)="{ALP",Val!B$20,IF(LEFT(G66,4)="{COU",Val!B$20)))))))))))))))))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6" s="132"/>
      <c r="Y66" s="132"/>
      <c r="Z66" s="132"/>
      <c r="AA66" s="132"/>
      <c r="AB66" s="134"/>
      <c r="AC66" s="134"/>
      <c r="AD66" s="132"/>
      <c r="AE66" s="132"/>
      <c r="AF66" s="132"/>
      <c r="AG66" s="129" t="s">
        <v>801</v>
      </c>
      <c r="AH66" s="132"/>
      <c r="AI66" s="117"/>
      <c r="AJ66" s="132"/>
      <c r="AK66" s="75"/>
    </row>
    <row r="67" spans="1:37" s="2" customFormat="1" ht="105" x14ac:dyDescent="0.25">
      <c r="A67" s="15" t="s">
        <v>1215</v>
      </c>
      <c r="B67" s="16" t="s">
        <v>303</v>
      </c>
      <c r="C67" s="20" t="s">
        <v>283</v>
      </c>
      <c r="D67" s="21" t="s">
        <v>52</v>
      </c>
      <c r="E67" s="22" t="s">
        <v>292</v>
      </c>
      <c r="F67" s="22" t="s">
        <v>175</v>
      </c>
      <c r="G67" s="61" t="s">
        <v>190</v>
      </c>
      <c r="H67" s="150" t="s">
        <v>293</v>
      </c>
      <c r="I67" s="93" t="s">
        <v>1371</v>
      </c>
      <c r="J67" s="153" t="s">
        <v>286</v>
      </c>
      <c r="K67" s="144"/>
      <c r="L67" s="144" t="s">
        <v>288</v>
      </c>
      <c r="M67" s="144" t="s">
        <v>268</v>
      </c>
      <c r="N67" s="145" t="s">
        <v>269</v>
      </c>
      <c r="O67" s="126">
        <f t="shared" ca="1" si="6"/>
        <v>1</v>
      </c>
      <c r="P67" s="126">
        <v>12</v>
      </c>
      <c r="Q67" s="127" t="str">
        <f ca="1">IF(AND(E67="Last notification date",MONTH(TODAY())&gt;9,DAY(TODAY())&gt;9),YEAR(TODAY())&amp;"-"&amp;MONTH(TODAY())&amp;"-"&amp;DAY(TODAY()),IF(AND(E67="Last notification date",MONTH(TODAY())&lt;9,DAY(TODAY())&lt;10),YEAR(TODAY())&amp;"-0"&amp;MONTH(TODAY())&amp;"-0"&amp;DAY(TODAY()),IF(AND(E67="Last notification date",MONTH(TODAY())&gt;9,DAY(TODAY())&lt;10),YEAR(TODAY())&amp;"-"&amp;MONTH(TODAY())&amp;"-0"&amp;DAY(TODAY()),IF(AND(E67="Last notification date",MONTH(TODAY())&lt;10,DAY(TODAY())&gt;9),YEAR(TODAY())&amp;"-0"&amp;MONTH(TODAY())&amp;"-"&amp;DAY(TODAY()),IF(LEFT(G67,4)="{SEC","SEC ID",IF(LEFT(G67,4)="{DAT","DATE",IF(LEFT(G67,4)="{TEX",Val!B$21,IF(LEFT(G67,4)="{ALP",Val!B$20,IF(LEFT(G67,4)="{COU",Val!B$20,IF(OR(LEFT(G67,4)="{ISI",LEFT(G67,4)="{LEI"),Val!B$17,IF(OR(LEFT(G67,4)="{CA_",LEFT(G67,4)="{Mas",LEFT(G67,4)="{Y/N",LEFT(G67,4)="{No ",LEFT(G67,4)="{N/A",LEFT(G67,4)="{Con",LEFT(G67,4)="{LIS"),"LIST","")))))))))))</f>
        <v>LIST</v>
      </c>
      <c r="R67" s="126">
        <f t="shared" ref="R67:R130" si="7">LEN(F67)</f>
        <v>9</v>
      </c>
      <c r="S67" s="128"/>
      <c r="T67" s="126" t="str">
        <f t="shared" ref="T67:T130" si="8">IF(AND(D67="M",ISBLANK(F67)=TRUE),"EMPTY",IF(AND(D67&lt;&gt;"M",ISBLANK(F67)=TRUE),"BLANK","UNK"))</f>
        <v>UNK</v>
      </c>
      <c r="U67" s="126" t="str" cm="1">
        <f t="array" aca="1" ref="U67" ca="1">IF(AND(E67="Payment exemption explanation",ISBLANK(F67)=FALSE,F$77="Confirmed"),"FORMAT",IF(AND(E67="Historical Default and Loss Performance Data location",F$3="Public",ISBLANK(F67)=TRUE),"FORMAT",IF(AND(E66="Subject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UNK</v>
      </c>
      <c r="V67" s="126" t="b" cm="1">
        <f t="array" aca="1" ref="V67" ca="1">IF(OR(LEN(F67)&gt;P67+1),FALSE,IF(LEFT(G67,5)="{TEXT",TRUE,IF(AND(ISBLANK(F67)=FALSE,G67="{DATE_TEXT-YYYY-MM-DD}",LEN(F67)&lt;&gt;10),FALSE,IF(AND(ISBLANK(F67)=FALSE,ISNUMBER(SUMPRODUCT(SEARCH(MID(F67,ROW(INDIRECT("1:"&amp;LEN(TRIM(F67)))),1)," "&amp;W67&amp;CHAR(10)&amp;"""")))=FALSE),FALSE,TRUE))))</f>
        <v>1</v>
      </c>
      <c r="W67" s="127" t="str">
        <f>IF(G67="{Applicable/N/A}","N/Aplicable",IF(E67="Designated Entity LEI","ABCDEFGHIJKLMNOPQRSTUVWXYZ0123456789",IF(OR(G67="{ISIN}",G67="{LEI}"),";ABCDEFGHIJKLMNOPQRSTUVWXYZ0123456789",IF(G67="{Master Trust/Other}","Master TuOhe",IF(E67="Securitisation type","Privateublc",IF(LEFT(G67,4)="{CA_",Val!B$21,IF(G67="{COUNTRY_EU_LIST}"," ;abcdefghijklmnopqrstuvwxyzABCDEFGHIJKLMNOPQRSTUVWXYZ0123456789",IF(OR(G67="{NOTIFICATION ID}",G67="{SECURITISATION ID}"),Val!B$15,IF(G67="{COUNTRY_EU}"," ;abcdefghijklmnopqrstuvwxyzABCDEFGHIJKLMNOPQRSTUVWXYZ",IF(G67="{Confirmed/Unconfirmed}","ConfirmedUnc",IF(G67="{Confirmed/Unconfirmed/N/A}","Confirmed/UncNA",IF(LEFT(G67,4)="{DAT","0123456789-",IF(LEFT(G67,4)="{Y/N","YN",IF(OR(LEFT(G67,4)="{N/A",LEFT(G67,4)="{LIS",LEFT(G67,4)="{No ",LEFT(G67,4)="{SEC",LEFT(G67,4)="{Mas"),Val!B$20,IF(LEFT(G67,4)="{TEX",Val!B$21,IF(LEFT(G67,4)="{ALP",Val!B$20,IF(LEFT(G67,4)="{COU",Val!B$20)))))))))))))))))</f>
        <v>ConfirmedUnc</v>
      </c>
      <c r="X67" s="132"/>
      <c r="Y67" s="132"/>
      <c r="Z67" s="132"/>
      <c r="AA67" s="132"/>
      <c r="AB67" s="134"/>
      <c r="AC67" s="134"/>
      <c r="AD67" s="132"/>
      <c r="AE67" s="132"/>
      <c r="AF67" s="132"/>
      <c r="AG67" s="129" t="s">
        <v>859</v>
      </c>
      <c r="AH67" s="132"/>
      <c r="AI67" s="117"/>
      <c r="AJ67" s="132"/>
      <c r="AK67" s="75"/>
    </row>
    <row r="68" spans="1:37" s="2" customFormat="1" ht="180" x14ac:dyDescent="0.25">
      <c r="A68" s="15" t="s">
        <v>1216</v>
      </c>
      <c r="B68" s="16" t="s">
        <v>304</v>
      </c>
      <c r="C68" s="20" t="s">
        <v>283</v>
      </c>
      <c r="D68" s="21" t="s">
        <v>52</v>
      </c>
      <c r="E68" s="22" t="s">
        <v>295</v>
      </c>
      <c r="F68" s="22" t="s">
        <v>1492</v>
      </c>
      <c r="G68" s="61" t="s">
        <v>272</v>
      </c>
      <c r="H68" s="159"/>
      <c r="I68" s="88" t="s">
        <v>1332</v>
      </c>
      <c r="J68" s="153" t="s">
        <v>286</v>
      </c>
      <c r="K68" s="144"/>
      <c r="L68" s="144" t="s">
        <v>288</v>
      </c>
      <c r="M68" s="144" t="s">
        <v>268</v>
      </c>
      <c r="N68" s="145" t="s">
        <v>269</v>
      </c>
      <c r="O68" s="126">
        <f t="shared" ca="1" si="6"/>
        <v>1</v>
      </c>
      <c r="P68" s="126">
        <v>32767</v>
      </c>
      <c r="Q68" s="127" t="str">
        <f ca="1">IF(AND(E68="Last notification date",MONTH(TODAY())&gt;9,DAY(TODAY())&gt;9),YEAR(TODAY())&amp;"-"&amp;MONTH(TODAY())&amp;"-"&amp;DAY(TODAY()),IF(AND(E68="Last notification date",MONTH(TODAY())&lt;9,DAY(TODAY())&lt;10),YEAR(TODAY())&amp;"-0"&amp;MONTH(TODAY())&amp;"-0"&amp;DAY(TODAY()),IF(AND(E68="Last notification date",MONTH(TODAY())&gt;9,DAY(TODAY())&lt;10),YEAR(TODAY())&amp;"-"&amp;MONTH(TODAY())&amp;"-0"&amp;DAY(TODAY()),IF(AND(E68="Last notification date",MONTH(TODAY())&lt;10,DAY(TODAY())&gt;9),YEAR(TODAY())&amp;"-0"&amp;MONTH(TODAY())&amp;"-"&amp;DAY(TODAY()),IF(LEFT(G68,4)="{SEC","SEC ID",IF(LEFT(G68,4)="{DAT","DATE",IF(LEFT(G68,4)="{TEX",Val!B$21,IF(LEFT(G68,4)="{ALP",Val!B$20,IF(LEFT(G68,4)="{COU",Val!B$20,IF(OR(LEFT(G68,4)="{ISI",LEFT(G68,4)="{LEI"),Val!B$17,IF(OR(LEFT(G68,4)="{CA_",LEFT(G68,4)="{Mas",LEFT(G68,4)="{Y/N",LEFT(G68,4)="{No ",LEFT(G68,4)="{N/A",LEFT(G68,4)="{Con",LEFT(G68,4)="{LIS"),"LIST","")))))))))))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68" s="126">
        <f t="shared" si="7"/>
        <v>470</v>
      </c>
      <c r="S68" s="128"/>
      <c r="T68" s="126" t="str">
        <f t="shared" si="8"/>
        <v>UNK</v>
      </c>
      <c r="U68" s="126" t="str" cm="1">
        <f t="array" aca="1" ref="U68" ca="1">IF(AND(E68="Payment exemption explanation",ISBLANK(F68)=FALSE,F$77="Confirmed"),"FORMAT",IF(AND(E68="Historical Default and Loss Performance Data location",F$3="Public",ISBLANK(F68)=TRUE),"FORMAT",IF(AND(E67="Subject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TEXT</v>
      </c>
      <c r="V68" s="126" t="b" cm="1">
        <f t="array" aca="1" ref="V68" ca="1">IF(OR(LEN(F68)&gt;P68+1),FALSE,IF(LEFT(G68,5)="{TEXT",TRUE,IF(AND(ISBLANK(F68)=FALSE,G68="{DATE_TEXT-YYYY-MM-DD}",LEN(F68)&lt;&gt;10),FALSE,IF(AND(ISBLANK(F68)=FALSE,ISNUMBER(SUMPRODUCT(SEARCH(MID(F68,ROW(INDIRECT("1:"&amp;LEN(TRIM(F68)))),1)," "&amp;W68&amp;CHAR(10)&amp;"""")))=FALSE),FALSE,TRUE))))</f>
        <v>1</v>
      </c>
      <c r="W68" s="127" t="str">
        <f>IF(G68="{Applicable/N/A}","N/Aplicable",IF(E68="Designated Entity LEI","ABCDEFGHIJKLMNOPQRSTUVWXYZ0123456789",IF(OR(G68="{ISIN}",G68="{LEI}"),";ABCDEFGHIJKLMNOPQRSTUVWXYZ0123456789",IF(G68="{Master Trust/Other}","Master TuOhe",IF(E68="Securitisation type","Privateublc",IF(LEFT(G68,4)="{CA_",Val!B$21,IF(G68="{COUNTRY_EU_LIST}"," ;abcdefghijklmnopqrstuvwxyzABCDEFGHIJKLMNOPQRSTUVWXYZ0123456789",IF(OR(G68="{NOTIFICATION ID}",G68="{SECURITISATION ID}"),Val!B$15,IF(G68="{COUNTRY_EU}"," ;abcdefghijklmnopqrstuvwxyzABCDEFGHIJKLMNOPQRSTUVWXYZ",IF(G68="{Confirmed/Unconfirmed}","ConfirmedUnc",IF(G68="{Confirmed/Unconfirmed/N/A}","Confirmed/UncNA",IF(LEFT(G68,4)="{DAT","0123456789-",IF(LEFT(G68,4)="{Y/N","YN",IF(OR(LEFT(G68,4)="{N/A",LEFT(G68,4)="{LIS",LEFT(G68,4)="{No ",LEFT(G68,4)="{SEC",LEFT(G68,4)="{Mas"),Val!B$20,IF(LEFT(G68,4)="{TEX",Val!B$21,IF(LEFT(G68,4)="{ALP",Val!B$20,IF(LEFT(G68,4)="{COU",Val!B$20)))))))))))))))))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68" s="132"/>
      <c r="Y68" s="132"/>
      <c r="Z68" s="132"/>
      <c r="AA68" s="132"/>
      <c r="AB68" s="134"/>
      <c r="AC68" s="134"/>
      <c r="AD68" s="132"/>
      <c r="AE68" s="132"/>
      <c r="AF68" s="132"/>
      <c r="AG68" s="129" t="s">
        <v>919</v>
      </c>
      <c r="AH68" s="132"/>
      <c r="AI68" s="117"/>
      <c r="AJ68" s="132"/>
      <c r="AK68" s="75"/>
    </row>
    <row r="69" spans="1:37" s="2" customFormat="1" ht="150" x14ac:dyDescent="0.25">
      <c r="A69" s="15" t="s">
        <v>1217</v>
      </c>
      <c r="B69" s="16" t="s">
        <v>310</v>
      </c>
      <c r="C69" s="20" t="s">
        <v>283</v>
      </c>
      <c r="D69" s="21" t="s">
        <v>52</v>
      </c>
      <c r="E69" s="22" t="s">
        <v>297</v>
      </c>
      <c r="F69" s="22" t="s">
        <v>49</v>
      </c>
      <c r="G69" s="61" t="s">
        <v>176</v>
      </c>
      <c r="H69" s="150" t="s">
        <v>298</v>
      </c>
      <c r="I69" s="88" t="s">
        <v>1334</v>
      </c>
      <c r="J69" s="153" t="s">
        <v>286</v>
      </c>
      <c r="K69" s="144"/>
      <c r="L69" s="144" t="s">
        <v>288</v>
      </c>
      <c r="M69" s="144" t="s">
        <v>268</v>
      </c>
      <c r="N69" s="145" t="s">
        <v>269</v>
      </c>
      <c r="O69" s="126">
        <f t="shared" ca="1" si="6"/>
        <v>1</v>
      </c>
      <c r="P69" s="126">
        <v>12</v>
      </c>
      <c r="Q69" s="127" t="str">
        <f ca="1">IF(AND(E69="Last notification date",MONTH(TODAY())&gt;9,DAY(TODAY())&gt;9),YEAR(TODAY())&amp;"-"&amp;MONTH(TODAY())&amp;"-"&amp;DAY(TODAY()),IF(AND(E69="Last notification date",MONTH(TODAY())&lt;9,DAY(TODAY())&lt;10),YEAR(TODAY())&amp;"-0"&amp;MONTH(TODAY())&amp;"-0"&amp;DAY(TODAY()),IF(AND(E69="Last notification date",MONTH(TODAY())&gt;9,DAY(TODAY())&lt;10),YEAR(TODAY())&amp;"-"&amp;MONTH(TODAY())&amp;"-0"&amp;DAY(TODAY()),IF(AND(E69="Last notification date",MONTH(TODAY())&lt;10,DAY(TODAY())&gt;9),YEAR(TODAY())&amp;"-0"&amp;MONTH(TODAY())&amp;"-"&amp;DAY(TODAY()),IF(LEFT(G69,4)="{SEC","SEC ID",IF(LEFT(G69,4)="{DAT","DATE",IF(LEFT(G69,4)="{TEX",Val!B$21,IF(LEFT(G69,4)="{ALP",Val!B$20,IF(LEFT(G69,4)="{COU",Val!B$20,IF(OR(LEFT(G69,4)="{ISI",LEFT(G69,4)="{LEI"),Val!B$17,IF(OR(LEFT(G69,4)="{CA_",LEFT(G69,4)="{Mas",LEFT(G69,4)="{Y/N",LEFT(G69,4)="{No ",LEFT(G69,4)="{N/A",LEFT(G69,4)="{Con",LEFT(G69,4)="{LIS"),"LIST","")))))))))))</f>
        <v>LIST</v>
      </c>
      <c r="R69" s="126">
        <f t="shared" si="7"/>
        <v>3</v>
      </c>
      <c r="S69" s="128"/>
      <c r="T69" s="126" t="str">
        <f t="shared" si="8"/>
        <v>UNK</v>
      </c>
      <c r="U69" s="126" t="str" cm="1">
        <f t="array" aca="1" ref="U69" ca="1">IF(AND(E69="Payment exemption explanation",ISBLANK(F69)=FALSE,F$77="Confirmed"),"FORMAT",IF(AND(E69="Historical Default and Loss Performance Data location",F$3="Public",ISBLANK(F69)=TRUE),"FORMAT",IF(AND(E68="Subject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UNK</v>
      </c>
      <c r="V69" s="126" t="b" cm="1">
        <f t="array" aca="1" ref="V69" ca="1">IF(OR(LEN(F69)&gt;P69+1),FALSE,IF(LEFT(G69,5)="{TEXT",TRUE,IF(AND(ISBLANK(F69)=FALSE,G69="{DATE_TEXT-YYYY-MM-DD}",LEN(F69)&lt;&gt;10),FALSE,IF(AND(ISBLANK(F69)=FALSE,ISNUMBER(SUMPRODUCT(SEARCH(MID(F69,ROW(INDIRECT("1:"&amp;LEN(TRIM(F69)))),1)," "&amp;W69&amp;CHAR(10)&amp;"""")))=FALSE),FALSE,TRUE))))</f>
        <v>1</v>
      </c>
      <c r="W69" s="127" t="str">
        <f>IF(G69="{Applicable/N/A}","N/Aplicable",IF(E69="Designated Entity LEI","ABCDEFGHIJKLMNOPQRSTUVWXYZ0123456789",IF(OR(G69="{ISIN}",G69="{LEI}"),";ABCDEFGHIJKLMNOPQRSTUVWXYZ0123456789",IF(G69="{Master Trust/Other}","Master TuOhe",IF(E69="Securitisation type","Privateublc",IF(LEFT(G69,4)="{CA_",Val!B$21,IF(G69="{COUNTRY_EU_LIST}"," ;abcdefghijklmnopqrstuvwxyzABCDEFGHIJKLMNOPQRSTUVWXYZ0123456789",IF(OR(G69="{NOTIFICATION ID}",G69="{SECURITISATION ID}"),Val!B$15,IF(G69="{COUNTRY_EU}"," ;abcdefghijklmnopqrstuvwxyzABCDEFGHIJKLMNOPQRSTUVWXYZ",IF(G69="{Confirmed/Unconfirmed}","ConfirmedUnc",IF(G69="{Confirmed/Unconfirmed/N/A}","Confirmed/UncNA",IF(LEFT(G69,4)="{DAT","0123456789-",IF(LEFT(G69,4)="{Y/N","YN",IF(OR(LEFT(G69,4)="{N/A",LEFT(G69,4)="{LIS",LEFT(G69,4)="{No ",LEFT(G69,4)="{SEC",LEFT(G69,4)="{Mas"),Val!B$20,IF(LEFT(G69,4)="{TEX",Val!B$21,IF(LEFT(G69,4)="{ALP",Val!B$20,IF(LEFT(G69,4)="{COU",Val!B$20)))))))))))))))))</f>
        <v>Confirmed/UncNA</v>
      </c>
      <c r="X69" s="132"/>
      <c r="Y69" s="132"/>
      <c r="Z69" s="132"/>
      <c r="AA69" s="132"/>
      <c r="AB69" s="134"/>
      <c r="AC69" s="134"/>
      <c r="AD69" s="132"/>
      <c r="AE69" s="132"/>
      <c r="AF69" s="132"/>
      <c r="AG69" s="129" t="s">
        <v>849</v>
      </c>
      <c r="AH69" s="132"/>
      <c r="AI69" s="117"/>
      <c r="AJ69" s="132"/>
      <c r="AK69" s="75"/>
    </row>
    <row r="70" spans="1:37" s="2" customFormat="1" ht="135" x14ac:dyDescent="0.25">
      <c r="A70" s="15" t="s">
        <v>1218</v>
      </c>
      <c r="B70" s="16" t="s">
        <v>312</v>
      </c>
      <c r="C70" s="17" t="s">
        <v>283</v>
      </c>
      <c r="D70" s="18" t="s">
        <v>62</v>
      </c>
      <c r="E70" s="23" t="s">
        <v>300</v>
      </c>
      <c r="F70" s="62"/>
      <c r="G70" s="108" t="s">
        <v>272</v>
      </c>
      <c r="H70" s="159"/>
      <c r="I70" s="88" t="s">
        <v>1335</v>
      </c>
      <c r="J70" s="153" t="s">
        <v>286</v>
      </c>
      <c r="K70" s="144"/>
      <c r="L70" s="144" t="s">
        <v>288</v>
      </c>
      <c r="M70" s="144" t="s">
        <v>268</v>
      </c>
      <c r="N70" s="145" t="s">
        <v>269</v>
      </c>
      <c r="O70" s="126">
        <f t="shared" ca="1" si="6"/>
        <v>1</v>
      </c>
      <c r="P70" s="126">
        <v>32767</v>
      </c>
      <c r="Q70" s="127" t="str">
        <f ca="1">IF(AND(E70="Last notification date",MONTH(TODAY())&gt;9,DAY(TODAY())&gt;9),YEAR(TODAY())&amp;"-"&amp;MONTH(TODAY())&amp;"-"&amp;DAY(TODAY()),IF(AND(E70="Last notification date",MONTH(TODAY())&lt;9,DAY(TODAY())&lt;10),YEAR(TODAY())&amp;"-0"&amp;MONTH(TODAY())&amp;"-0"&amp;DAY(TODAY()),IF(AND(E70="Last notification date",MONTH(TODAY())&gt;9,DAY(TODAY())&lt;10),YEAR(TODAY())&amp;"-"&amp;MONTH(TODAY())&amp;"-0"&amp;DAY(TODAY()),IF(AND(E70="Last notification date",MONTH(TODAY())&lt;10,DAY(TODAY())&gt;9),YEAR(TODAY())&amp;"-0"&amp;MONTH(TODAY())&amp;"-"&amp;DAY(TODAY()),IF(LEFT(G70,4)="{SEC","SEC ID",IF(LEFT(G70,4)="{DAT","DATE",IF(LEFT(G70,4)="{TEX",Val!B$21,IF(LEFT(G70,4)="{ALP",Val!B$20,IF(LEFT(G70,4)="{COU",Val!B$20,IF(OR(LEFT(G70,4)="{ISI",LEFT(G70,4)="{LEI"),Val!B$17,IF(OR(LEFT(G70,4)="{CA_",LEFT(G70,4)="{Mas",LEFT(G70,4)="{Y/N",LEFT(G70,4)="{No ",LEFT(G70,4)="{N/A",LEFT(G70,4)="{Con",LEFT(G70,4)="{LIS"),"LIST","")))))))))))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0" s="126">
        <f t="shared" si="7"/>
        <v>0</v>
      </c>
      <c r="S70" s="128" t="s">
        <v>49</v>
      </c>
      <c r="T70" s="126" t="str">
        <f t="shared" si="8"/>
        <v>BLANK</v>
      </c>
      <c r="U70" s="126" t="str" cm="1">
        <f t="array" aca="1" ref="U70" ca="1">IF(AND(E70="Payment exemption explanation",ISBLANK(F70)=FALSE,F$77="Confirmed"),"FORMAT",IF(AND(E70="Historical Default and Loss Performance Data location",F$3="Public",ISBLANK(F70)=TRUE),"FORMAT",IF(AND(E69="Subject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TEXT</v>
      </c>
      <c r="V70" s="126" t="b" cm="1">
        <f t="array" aca="1" ref="V70" ca="1">IF(OR(LEN(F70)&gt;P70+1),FALSE,IF(LEFT(G70,5)="{TEXT",TRUE,IF(AND(ISBLANK(F70)=FALSE,G70="{DATE_TEXT-YYYY-MM-DD}",LEN(F70)&lt;&gt;10),FALSE,IF(AND(ISBLANK(F70)=FALSE,ISNUMBER(SUMPRODUCT(SEARCH(MID(F70,ROW(INDIRECT("1:"&amp;LEN(TRIM(F70)))),1)," "&amp;W70&amp;CHAR(10)&amp;"""")))=FALSE),FALSE,TRUE))))</f>
        <v>1</v>
      </c>
      <c r="W70" s="127" t="str">
        <f>IF(G70="{Applicable/N/A}","N/Aplicable",IF(E70="Designated Entity LEI","ABCDEFGHIJKLMNOPQRSTUVWXYZ0123456789",IF(OR(G70="{ISIN}",G70="{LEI}"),";ABCDEFGHIJKLMNOPQRSTUVWXYZ0123456789",IF(G70="{Master Trust/Other}","Master TuOhe",IF(E70="Securitisation type","Privateublc",IF(LEFT(G70,4)="{CA_",Val!B$21,IF(G70="{COUNTRY_EU_LIST}"," ;abcdefghijklmnopqrstuvwxyzABCDEFGHIJKLMNOPQRSTUVWXYZ0123456789",IF(OR(G70="{NOTIFICATION ID}",G70="{SECURITISATION ID}"),Val!B$15,IF(G70="{COUNTRY_EU}"," ;abcdefghijklmnopqrstuvwxyzABCDEFGHIJKLMNOPQRSTUVWXYZ",IF(G70="{Confirmed/Unconfirmed}","ConfirmedUnc",IF(G70="{Confirmed/Unconfirmed/N/A}","Confirmed/UncNA",IF(LEFT(G70,4)="{DAT","0123456789-",IF(LEFT(G70,4)="{Y/N","YN",IF(OR(LEFT(G70,4)="{N/A",LEFT(G70,4)="{LIS",LEFT(G70,4)="{No ",LEFT(G70,4)="{SEC",LEFT(G70,4)="{Mas"),Val!B$20,IF(LEFT(G70,4)="{TEX",Val!B$21,IF(LEFT(G70,4)="{ALP",Val!B$20,IF(LEFT(G70,4)="{COU",Val!B$20)))))))))))))))))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0" s="132"/>
      <c r="Y70" s="132"/>
      <c r="Z70" s="132"/>
      <c r="AA70" s="132"/>
      <c r="AB70" s="134"/>
      <c r="AC70" s="134"/>
      <c r="AD70" s="132"/>
      <c r="AE70" s="132"/>
      <c r="AF70" s="132"/>
      <c r="AG70" s="129" t="s">
        <v>831</v>
      </c>
      <c r="AH70" s="132"/>
      <c r="AI70" s="117"/>
      <c r="AJ70" s="132"/>
      <c r="AK70" s="75"/>
    </row>
    <row r="71" spans="1:37" s="2" customFormat="1" ht="105" x14ac:dyDescent="0.25">
      <c r="A71" s="15" t="s">
        <v>1219</v>
      </c>
      <c r="B71" s="16" t="s">
        <v>319</v>
      </c>
      <c r="C71" s="20" t="s">
        <v>283</v>
      </c>
      <c r="D71" s="21" t="s">
        <v>52</v>
      </c>
      <c r="E71" s="22" t="s">
        <v>1316</v>
      </c>
      <c r="F71" s="22" t="s">
        <v>175</v>
      </c>
      <c r="G71" s="61" t="s">
        <v>190</v>
      </c>
      <c r="H71" s="157" t="s">
        <v>302</v>
      </c>
      <c r="I71" s="93" t="s">
        <v>1371</v>
      </c>
      <c r="J71" s="153" t="s">
        <v>286</v>
      </c>
      <c r="K71" s="144"/>
      <c r="L71" s="144" t="s">
        <v>288</v>
      </c>
      <c r="M71" s="144" t="s">
        <v>268</v>
      </c>
      <c r="N71" s="145" t="s">
        <v>269</v>
      </c>
      <c r="O71" s="126">
        <f t="shared" ca="1" si="6"/>
        <v>1</v>
      </c>
      <c r="P71" s="126">
        <v>12</v>
      </c>
      <c r="Q71" s="127" t="str">
        <f ca="1">IF(AND(E71="Last notification date",MONTH(TODAY())&gt;9,DAY(TODAY())&gt;9),YEAR(TODAY())&amp;"-"&amp;MONTH(TODAY())&amp;"-"&amp;DAY(TODAY()),IF(AND(E71="Last notification date",MONTH(TODAY())&lt;9,DAY(TODAY())&lt;10),YEAR(TODAY())&amp;"-0"&amp;MONTH(TODAY())&amp;"-0"&amp;DAY(TODAY()),IF(AND(E71="Last notification date",MONTH(TODAY())&gt;9,DAY(TODAY())&lt;10),YEAR(TODAY())&amp;"-"&amp;MONTH(TODAY())&amp;"-0"&amp;DAY(TODAY()),IF(AND(E71="Last notification date",MONTH(TODAY())&lt;10,DAY(TODAY())&gt;9),YEAR(TODAY())&amp;"-0"&amp;MONTH(TODAY())&amp;"-"&amp;DAY(TODAY()),IF(LEFT(G71,4)="{SEC","SEC ID",IF(LEFT(G71,4)="{DAT","DATE",IF(LEFT(G71,4)="{TEX",Val!B$21,IF(LEFT(G71,4)="{ALP",Val!B$20,IF(LEFT(G71,4)="{COU",Val!B$20,IF(OR(LEFT(G71,4)="{ISI",LEFT(G71,4)="{LEI"),Val!B$17,IF(OR(LEFT(G71,4)="{CA_",LEFT(G71,4)="{Mas",LEFT(G71,4)="{Y/N",LEFT(G71,4)="{No ",LEFT(G71,4)="{N/A",LEFT(G71,4)="{Con",LEFT(G71,4)="{LIS"),"LIST","")))))))))))</f>
        <v>LIST</v>
      </c>
      <c r="R71" s="126">
        <f t="shared" si="7"/>
        <v>9</v>
      </c>
      <c r="S71" s="128"/>
      <c r="T71" s="126" t="str">
        <f t="shared" si="8"/>
        <v>UNK</v>
      </c>
      <c r="U71" s="126" t="str" cm="1">
        <f t="array" aca="1" ref="U71" ca="1">IF(AND(E71="Payment exemption explanation",ISBLANK(F71)=FALSE,F$77="Confirmed"),"FORMAT",IF(AND(E71="Historical Default and Loss Performance Data location",F$3="Public",ISBLANK(F71)=TRUE),"FORMAT",IF(AND(E70="Subject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UNK</v>
      </c>
      <c r="V71" s="126" t="b" cm="1">
        <f t="array" aca="1" ref="V71" ca="1">IF(OR(LEN(F71)&gt;P71+1),FALSE,IF(LEFT(G71,5)="{TEXT",TRUE,IF(AND(ISBLANK(F71)=FALSE,G71="{DATE_TEXT-YYYY-MM-DD}",LEN(F71)&lt;&gt;10),FALSE,IF(AND(ISBLANK(F71)=FALSE,ISNUMBER(SUMPRODUCT(SEARCH(MID(F71,ROW(INDIRECT("1:"&amp;LEN(TRIM(F71)))),1)," "&amp;W71&amp;CHAR(10)&amp;"""")))=FALSE),FALSE,TRUE))))</f>
        <v>1</v>
      </c>
      <c r="W71" s="127" t="str">
        <f>IF(G71="{Applicable/N/A}","N/Aplicable",IF(E71="Designated Entity LEI","ABCDEFGHIJKLMNOPQRSTUVWXYZ0123456789",IF(OR(G71="{ISIN}",G71="{LEI}"),";ABCDEFGHIJKLMNOPQRSTUVWXYZ0123456789",IF(G71="{Master Trust/Other}","Master TuOhe",IF(E71="Securitisation type","Privateublc",IF(LEFT(G71,4)="{CA_",Val!B$21,IF(G71="{COUNTRY_EU_LIST}"," ;abcdefghijklmnopqrstuvwxyzABCDEFGHIJKLMNOPQRSTUVWXYZ0123456789",IF(OR(G71="{NOTIFICATION ID}",G71="{SECURITISATION ID}"),Val!B$15,IF(G71="{COUNTRY_EU}"," ;abcdefghijklmnopqrstuvwxyzABCDEFGHIJKLMNOPQRSTUVWXYZ",IF(G71="{Confirmed/Unconfirmed}","ConfirmedUnc",IF(G71="{Confirmed/Unconfirmed/N/A}","Confirmed/UncNA",IF(LEFT(G71,4)="{DAT","0123456789-",IF(LEFT(G71,4)="{Y/N","YN",IF(OR(LEFT(G71,4)="{N/A",LEFT(G71,4)="{LIS",LEFT(G71,4)="{No ",LEFT(G71,4)="{SEC",LEFT(G71,4)="{Mas"),Val!B$20,IF(LEFT(G71,4)="{TEX",Val!B$21,IF(LEFT(G71,4)="{ALP",Val!B$20,IF(LEFT(G71,4)="{COU",Val!B$20)))))))))))))))))</f>
        <v>ConfirmedUnc</v>
      </c>
      <c r="X71" s="132"/>
      <c r="Y71" s="132"/>
      <c r="Z71" s="132"/>
      <c r="AA71" s="132"/>
      <c r="AB71" s="134"/>
      <c r="AC71" s="134"/>
      <c r="AD71" s="132"/>
      <c r="AE71" s="132"/>
      <c r="AF71" s="132"/>
      <c r="AG71" s="129" t="s">
        <v>926</v>
      </c>
      <c r="AH71" s="132"/>
      <c r="AI71" s="117"/>
      <c r="AJ71" s="132"/>
      <c r="AK71" s="75"/>
    </row>
    <row r="72" spans="1:37" s="2" customFormat="1" ht="135" x14ac:dyDescent="0.25">
      <c r="A72" s="15" t="s">
        <v>1220</v>
      </c>
      <c r="B72" s="16" t="s">
        <v>321</v>
      </c>
      <c r="C72" s="20" t="s">
        <v>283</v>
      </c>
      <c r="D72" s="21" t="s">
        <v>52</v>
      </c>
      <c r="E72" s="22" t="s">
        <v>1317</v>
      </c>
      <c r="F72" s="22" t="s">
        <v>1514</v>
      </c>
      <c r="G72" s="61" t="s">
        <v>272</v>
      </c>
      <c r="H72" s="158"/>
      <c r="I72" s="88" t="s">
        <v>1336</v>
      </c>
      <c r="J72" s="156" t="s">
        <v>286</v>
      </c>
      <c r="K72" s="141"/>
      <c r="L72" s="141" t="s">
        <v>288</v>
      </c>
      <c r="M72" s="141" t="s">
        <v>268</v>
      </c>
      <c r="N72" s="143" t="s">
        <v>269</v>
      </c>
      <c r="O72" s="126">
        <f t="shared" ca="1" si="6"/>
        <v>1</v>
      </c>
      <c r="P72" s="126">
        <v>32767</v>
      </c>
      <c r="Q72" s="127" t="str">
        <f ca="1">IF(AND(E72="Last notification date",MONTH(TODAY())&gt;9,DAY(TODAY())&gt;9),YEAR(TODAY())&amp;"-"&amp;MONTH(TODAY())&amp;"-"&amp;DAY(TODAY()),IF(AND(E72="Last notification date",MONTH(TODAY())&lt;9,DAY(TODAY())&lt;10),YEAR(TODAY())&amp;"-0"&amp;MONTH(TODAY())&amp;"-0"&amp;DAY(TODAY()),IF(AND(E72="Last notification date",MONTH(TODAY())&gt;9,DAY(TODAY())&lt;10),YEAR(TODAY())&amp;"-"&amp;MONTH(TODAY())&amp;"-0"&amp;DAY(TODAY()),IF(AND(E72="Last notification date",MONTH(TODAY())&lt;10,DAY(TODAY())&gt;9),YEAR(TODAY())&amp;"-0"&amp;MONTH(TODAY())&amp;"-"&amp;DAY(TODAY()),IF(LEFT(G72,4)="{SEC","SEC ID",IF(LEFT(G72,4)="{DAT","DATE",IF(LEFT(G72,4)="{TEX",Val!B$21,IF(LEFT(G72,4)="{ALP",Val!B$20,IF(LEFT(G72,4)="{COU",Val!B$20,IF(OR(LEFT(G72,4)="{ISI",LEFT(G72,4)="{LEI"),Val!B$17,IF(OR(LEFT(G72,4)="{CA_",LEFT(G72,4)="{Mas",LEFT(G72,4)="{Y/N",LEFT(G72,4)="{No ",LEFT(G72,4)="{N/A",LEFT(G72,4)="{Con",LEFT(G72,4)="{LIS"),"LIST","")))))))))))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2" s="126">
        <f t="shared" si="7"/>
        <v>383</v>
      </c>
      <c r="S72" s="128"/>
      <c r="T72" s="126" t="str">
        <f t="shared" si="8"/>
        <v>UNK</v>
      </c>
      <c r="U72" s="126" t="str" cm="1">
        <f t="array" aca="1" ref="U72" ca="1">IF(AND(E72="Payment exemption explanation",ISBLANK(F72)=FALSE,F$77="Confirmed"),"FORMAT",IF(AND(E72="Historical Default and Loss Performance Data location",F$3="Public",ISBLANK(F72)=TRUE),"FORMAT",IF(AND(E71="Subject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TEXT</v>
      </c>
      <c r="V72" s="126" t="b" cm="1">
        <f t="array" aca="1" ref="V72" ca="1">IF(OR(LEN(F72)&gt;P72+1),FALSE,IF(LEFT(G72,5)="{TEXT",TRUE,IF(AND(ISBLANK(F72)=FALSE,G72="{DATE_TEXT-YYYY-MM-DD}",LEN(F72)&lt;&gt;10),FALSE,IF(AND(ISBLANK(F72)=FALSE,ISNUMBER(SUMPRODUCT(SEARCH(MID(F72,ROW(INDIRECT("1:"&amp;LEN(TRIM(F72)))),1)," "&amp;W72&amp;CHAR(10)&amp;"""")))=FALSE),FALSE,TRUE))))</f>
        <v>1</v>
      </c>
      <c r="W72" s="127" t="str">
        <f>IF(G72="{Applicable/N/A}","N/Aplicable",IF(E72="Designated Entity LEI","ABCDEFGHIJKLMNOPQRSTUVWXYZ0123456789",IF(OR(G72="{ISIN}",G72="{LEI}"),";ABCDEFGHIJKLMNOPQRSTUVWXYZ0123456789",IF(G72="{Master Trust/Other}","Master TuOhe",IF(E72="Securitisation type","Privateublc",IF(LEFT(G72,4)="{CA_",Val!B$21,IF(G72="{COUNTRY_EU_LIST}"," ;abcdefghijklmnopqrstuvwxyzABCDEFGHIJKLMNOPQRSTUVWXYZ0123456789",IF(OR(G72="{NOTIFICATION ID}",G72="{SECURITISATION ID}"),Val!B$15,IF(G72="{COUNTRY_EU}"," ;abcdefghijklmnopqrstuvwxyzABCDEFGHIJKLMNOPQRSTUVWXYZ",IF(G72="{Confirmed/Unconfirmed}","ConfirmedUnc",IF(G72="{Confirmed/Unconfirmed/N/A}","Confirmed/UncNA",IF(LEFT(G72,4)="{DAT","0123456789-",IF(LEFT(G72,4)="{Y/N","YN",IF(OR(LEFT(G72,4)="{N/A",LEFT(G72,4)="{LIS",LEFT(G72,4)="{No ",LEFT(G72,4)="{SEC",LEFT(G72,4)="{Mas"),Val!B$20,IF(LEFT(G72,4)="{TEX",Val!B$21,IF(LEFT(G72,4)="{ALP",Val!B$20,IF(LEFT(G72,4)="{COU",Val!B$20)))))))))))))))))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2" s="132"/>
      <c r="Y72" s="132"/>
      <c r="Z72" s="132"/>
      <c r="AA72" s="132"/>
      <c r="AB72" s="134"/>
      <c r="AC72" s="134"/>
      <c r="AD72" s="132"/>
      <c r="AE72" s="132"/>
      <c r="AF72" s="132"/>
      <c r="AG72" s="129" t="s">
        <v>837</v>
      </c>
      <c r="AH72" s="132"/>
      <c r="AI72" s="117"/>
      <c r="AJ72" s="132"/>
      <c r="AK72" s="75"/>
    </row>
    <row r="73" spans="1:37" s="2" customFormat="1" ht="105" x14ac:dyDescent="0.25">
      <c r="A73" s="15" t="s">
        <v>1221</v>
      </c>
      <c r="B73" s="16" t="s">
        <v>329</v>
      </c>
      <c r="C73" s="20" t="s">
        <v>305</v>
      </c>
      <c r="D73" s="21" t="s">
        <v>52</v>
      </c>
      <c r="E73" s="22" t="s">
        <v>306</v>
      </c>
      <c r="F73" s="22" t="s">
        <v>175</v>
      </c>
      <c r="G73" s="61" t="s">
        <v>190</v>
      </c>
      <c r="H73" s="150" t="s">
        <v>307</v>
      </c>
      <c r="I73" s="93" t="s">
        <v>1371</v>
      </c>
      <c r="J73" s="152" t="s">
        <v>308</v>
      </c>
      <c r="K73" s="140" t="s">
        <v>309</v>
      </c>
      <c r="L73" s="140" t="s">
        <v>288</v>
      </c>
      <c r="M73" s="140" t="s">
        <v>268</v>
      </c>
      <c r="N73" s="142" t="s">
        <v>269</v>
      </c>
      <c r="O73" s="126">
        <f t="shared" ca="1" si="6"/>
        <v>1</v>
      </c>
      <c r="P73" s="126">
        <v>12</v>
      </c>
      <c r="Q73" s="127" t="str">
        <f ca="1">IF(AND(E73="Last notification date",MONTH(TODAY())&gt;9,DAY(TODAY())&gt;9),YEAR(TODAY())&amp;"-"&amp;MONTH(TODAY())&amp;"-"&amp;DAY(TODAY()),IF(AND(E73="Last notification date",MONTH(TODAY())&lt;9,DAY(TODAY())&lt;10),YEAR(TODAY())&amp;"-0"&amp;MONTH(TODAY())&amp;"-0"&amp;DAY(TODAY()),IF(AND(E73="Last notification date",MONTH(TODAY())&gt;9,DAY(TODAY())&lt;10),YEAR(TODAY())&amp;"-"&amp;MONTH(TODAY())&amp;"-0"&amp;DAY(TODAY()),IF(AND(E73="Last notification date",MONTH(TODAY())&lt;10,DAY(TODAY())&gt;9),YEAR(TODAY())&amp;"-0"&amp;MONTH(TODAY())&amp;"-"&amp;DAY(TODAY()),IF(LEFT(G73,4)="{SEC","SEC ID",IF(LEFT(G73,4)="{DAT","DATE",IF(LEFT(G73,4)="{TEX",Val!B$21,IF(LEFT(G73,4)="{ALP",Val!B$20,IF(LEFT(G73,4)="{COU",Val!B$20,IF(OR(LEFT(G73,4)="{ISI",LEFT(G73,4)="{LEI"),Val!B$17,IF(OR(LEFT(G73,4)="{CA_",LEFT(G73,4)="{Mas",LEFT(G73,4)="{Y/N",LEFT(G73,4)="{No ",LEFT(G73,4)="{N/A",LEFT(G73,4)="{Con",LEFT(G73,4)="{LIS"),"LIST","")))))))))))</f>
        <v>LIST</v>
      </c>
      <c r="R73" s="126">
        <f t="shared" si="7"/>
        <v>9</v>
      </c>
      <c r="S73" s="128"/>
      <c r="T73" s="126" t="str">
        <f t="shared" si="8"/>
        <v>UNK</v>
      </c>
      <c r="U73" s="126" t="str" cm="1">
        <f t="array" aca="1" ref="U73" ca="1">IF(AND(E73="Payment exemption explanation",ISBLANK(F73)=FALSE,F$77="Confirmed"),"FORMAT",IF(AND(E73="Historical Default and Loss Performance Data location",F$3="Public",ISBLANK(F73)=TRUE),"FORMAT",IF(AND(E72="Subject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UNK</v>
      </c>
      <c r="V73" s="126" t="b" cm="1">
        <f t="array" aca="1" ref="V73" ca="1">IF(OR(LEN(F73)&gt;P73+1),FALSE,IF(LEFT(G73,5)="{TEXT",TRUE,IF(AND(ISBLANK(F73)=FALSE,G73="{DATE_TEXT-YYYY-MM-DD}",LEN(F73)&lt;&gt;10),FALSE,IF(AND(ISBLANK(F73)=FALSE,ISNUMBER(SUMPRODUCT(SEARCH(MID(F73,ROW(INDIRECT("1:"&amp;LEN(TRIM(F73)))),1)," "&amp;W73&amp;CHAR(10)&amp;"""")))=FALSE),FALSE,TRUE))))</f>
        <v>1</v>
      </c>
      <c r="W73" s="127" t="str">
        <f>IF(G73="{Applicable/N/A}","N/Aplicable",IF(E73="Designated Entity LEI","ABCDEFGHIJKLMNOPQRSTUVWXYZ0123456789",IF(OR(G73="{ISIN}",G73="{LEI}"),";ABCDEFGHIJKLMNOPQRSTUVWXYZ0123456789",IF(G73="{Master Trust/Other}","Master TuOhe",IF(E73="Securitisation type","Privateublc",IF(LEFT(G73,4)="{CA_",Val!B$21,IF(G73="{COUNTRY_EU_LIST}"," ;abcdefghijklmnopqrstuvwxyzABCDEFGHIJKLMNOPQRSTUVWXYZ0123456789",IF(OR(G73="{NOTIFICATION ID}",G73="{SECURITISATION ID}"),Val!B$15,IF(G73="{COUNTRY_EU}"," ;abcdefghijklmnopqrstuvwxyzABCDEFGHIJKLMNOPQRSTUVWXYZ",IF(G73="{Confirmed/Unconfirmed}","ConfirmedUnc",IF(G73="{Confirmed/Unconfirmed/N/A}","Confirmed/UncNA",IF(LEFT(G73,4)="{DAT","0123456789-",IF(LEFT(G73,4)="{Y/N","YN",IF(OR(LEFT(G73,4)="{N/A",LEFT(G73,4)="{LIS",LEFT(G73,4)="{No ",LEFT(G73,4)="{SEC",LEFT(G73,4)="{Mas"),Val!B$20,IF(LEFT(G73,4)="{TEX",Val!B$21,IF(LEFT(G73,4)="{ALP",Val!B$20,IF(LEFT(G73,4)="{COU",Val!B$20)))))))))))))))))</f>
        <v>ConfirmedUnc</v>
      </c>
      <c r="X73" s="132"/>
      <c r="Y73" s="132"/>
      <c r="Z73" s="132"/>
      <c r="AA73" s="132"/>
      <c r="AB73" s="134"/>
      <c r="AC73" s="134"/>
      <c r="AD73" s="132"/>
      <c r="AE73" s="132"/>
      <c r="AF73" s="132"/>
      <c r="AG73" s="129" t="s">
        <v>1002</v>
      </c>
      <c r="AH73" s="132"/>
      <c r="AI73" s="117"/>
      <c r="AJ73" s="132"/>
      <c r="AK73" s="75"/>
    </row>
    <row r="74" spans="1:37" s="2" customFormat="1" ht="120.75" x14ac:dyDescent="0.25">
      <c r="A74" s="15" t="s">
        <v>1222</v>
      </c>
      <c r="B74" s="16" t="s">
        <v>331</v>
      </c>
      <c r="C74" s="20" t="s">
        <v>305</v>
      </c>
      <c r="D74" s="21" t="s">
        <v>52</v>
      </c>
      <c r="E74" s="22" t="s">
        <v>311</v>
      </c>
      <c r="F74" s="45" t="s">
        <v>1493</v>
      </c>
      <c r="G74" s="61" t="s">
        <v>272</v>
      </c>
      <c r="H74" s="151"/>
      <c r="I74" s="88" t="s">
        <v>1336</v>
      </c>
      <c r="J74" s="156" t="s">
        <v>308</v>
      </c>
      <c r="K74" s="141" t="s">
        <v>309</v>
      </c>
      <c r="L74" s="141" t="s">
        <v>288</v>
      </c>
      <c r="M74" s="141" t="s">
        <v>268</v>
      </c>
      <c r="N74" s="143" t="s">
        <v>269</v>
      </c>
      <c r="O74" s="126">
        <f t="shared" ca="1" si="6"/>
        <v>1</v>
      </c>
      <c r="P74" s="126">
        <v>32767</v>
      </c>
      <c r="Q74" s="127" t="str">
        <f ca="1">IF(AND(E74="Last notification date",MONTH(TODAY())&gt;9,DAY(TODAY())&gt;9),YEAR(TODAY())&amp;"-"&amp;MONTH(TODAY())&amp;"-"&amp;DAY(TODAY()),IF(AND(E74="Last notification date",MONTH(TODAY())&lt;9,DAY(TODAY())&lt;10),YEAR(TODAY())&amp;"-0"&amp;MONTH(TODAY())&amp;"-0"&amp;DAY(TODAY()),IF(AND(E74="Last notification date",MONTH(TODAY())&gt;9,DAY(TODAY())&lt;10),YEAR(TODAY())&amp;"-"&amp;MONTH(TODAY())&amp;"-0"&amp;DAY(TODAY()),IF(AND(E74="Last notification date",MONTH(TODAY())&lt;10,DAY(TODAY())&gt;9),YEAR(TODAY())&amp;"-0"&amp;MONTH(TODAY())&amp;"-"&amp;DAY(TODAY()),IF(LEFT(G74,4)="{SEC","SEC ID",IF(LEFT(G74,4)="{DAT","DATE",IF(LEFT(G74,4)="{TEX",Val!B$21,IF(LEFT(G74,4)="{ALP",Val!B$20,IF(LEFT(G74,4)="{COU",Val!B$20,IF(OR(LEFT(G74,4)="{ISI",LEFT(G74,4)="{LEI"),Val!B$17,IF(OR(LEFT(G74,4)="{CA_",LEFT(G74,4)="{Mas",LEFT(G74,4)="{Y/N",LEFT(G74,4)="{No ",LEFT(G74,4)="{N/A",LEFT(G74,4)="{Con",LEFT(G74,4)="{LIS"),"LIST","")))))))))))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4" s="126">
        <f t="shared" si="7"/>
        <v>262</v>
      </c>
      <c r="S74" s="128"/>
      <c r="T74" s="126" t="str">
        <f t="shared" si="8"/>
        <v>UNK</v>
      </c>
      <c r="U74" s="126" t="str" cm="1">
        <f t="array" aca="1" ref="U74" ca="1">IF(AND(E74="Payment exemption explanation",ISBLANK(F74)=FALSE,F$77="Confirmed"),"FORMAT",IF(AND(E74="Historical Default and Loss Performance Data location",F$3="Public",ISBLANK(F74)=TRUE),"FORMAT",IF(AND(E73="Subject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TEXT</v>
      </c>
      <c r="V74" s="126" t="b" cm="1">
        <f t="array" aca="1" ref="V74" ca="1">IF(OR(LEN(F74)&gt;P74+1),FALSE,IF(LEFT(G74,5)="{TEXT",TRUE,IF(AND(ISBLANK(F74)=FALSE,G74="{DATE_TEXT-YYYY-MM-DD}",LEN(F74)&lt;&gt;10),FALSE,IF(AND(ISBLANK(F74)=FALSE,ISNUMBER(SUMPRODUCT(SEARCH(MID(F74,ROW(INDIRECT("1:"&amp;LEN(TRIM(F74)))),1)," "&amp;W74&amp;CHAR(10)&amp;"""")))=FALSE),FALSE,TRUE))))</f>
        <v>1</v>
      </c>
      <c r="W74" s="127" t="str">
        <f>IF(G74="{Applicable/N/A}","N/Aplicable",IF(E74="Designated Entity LEI","ABCDEFGHIJKLMNOPQRSTUVWXYZ0123456789",IF(OR(G74="{ISIN}",G74="{LEI}"),";ABCDEFGHIJKLMNOPQRSTUVWXYZ0123456789",IF(G74="{Master Trust/Other}","Master TuOhe",IF(E74="Securitisation type","Privateublc",IF(LEFT(G74,4)="{CA_",Val!B$21,IF(G74="{COUNTRY_EU_LIST}"," ;abcdefghijklmnopqrstuvwxyzABCDEFGHIJKLMNOPQRSTUVWXYZ0123456789",IF(OR(G74="{NOTIFICATION ID}",G74="{SECURITISATION ID}"),Val!B$15,IF(G74="{COUNTRY_EU}"," ;abcdefghijklmnopqrstuvwxyzABCDEFGHIJKLMNOPQRSTUVWXYZ",IF(G74="{Confirmed/Unconfirmed}","ConfirmedUnc",IF(G74="{Confirmed/Unconfirmed/N/A}","Confirmed/UncNA",IF(LEFT(G74,4)="{DAT","0123456789-",IF(LEFT(G74,4)="{Y/N","YN",IF(OR(LEFT(G74,4)="{N/A",LEFT(G74,4)="{LIS",LEFT(G74,4)="{No ",LEFT(G74,4)="{SEC",LEFT(G74,4)="{Mas"),Val!B$20,IF(LEFT(G74,4)="{TEX",Val!B$21,IF(LEFT(G74,4)="{ALP",Val!B$20,IF(LEFT(G74,4)="{COU",Val!B$20)))))))))))))))))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4" s="132"/>
      <c r="Y74" s="132"/>
      <c r="Z74" s="132"/>
      <c r="AA74" s="132"/>
      <c r="AB74" s="134"/>
      <c r="AC74" s="134"/>
      <c r="AD74" s="132"/>
      <c r="AE74" s="132"/>
      <c r="AF74" s="132"/>
      <c r="AG74" s="129" t="s">
        <v>847</v>
      </c>
      <c r="AH74" s="132"/>
      <c r="AI74" s="117"/>
      <c r="AJ74" s="132"/>
      <c r="AK74" s="75"/>
    </row>
    <row r="75" spans="1:37" s="2" customFormat="1" ht="105" x14ac:dyDescent="0.25">
      <c r="A75" s="15" t="s">
        <v>1223</v>
      </c>
      <c r="B75" s="16" t="s">
        <v>334</v>
      </c>
      <c r="C75" s="20" t="s">
        <v>313</v>
      </c>
      <c r="D75" s="21" t="s">
        <v>52</v>
      </c>
      <c r="E75" s="22" t="s">
        <v>314</v>
      </c>
      <c r="F75" s="22" t="s">
        <v>175</v>
      </c>
      <c r="G75" s="61" t="s">
        <v>190</v>
      </c>
      <c r="H75" s="150" t="s">
        <v>315</v>
      </c>
      <c r="I75" s="93" t="s">
        <v>1371</v>
      </c>
      <c r="J75" s="152" t="s">
        <v>316</v>
      </c>
      <c r="K75" s="140" t="s">
        <v>317</v>
      </c>
      <c r="L75" s="140" t="s">
        <v>318</v>
      </c>
      <c r="M75" s="140" t="s">
        <v>268</v>
      </c>
      <c r="N75" s="142" t="s">
        <v>247</v>
      </c>
      <c r="O75" s="126">
        <f t="shared" ca="1" si="6"/>
        <v>1</v>
      </c>
      <c r="P75" s="126">
        <v>12</v>
      </c>
      <c r="Q75" s="127" t="str">
        <f ca="1">IF(AND(E75="Last notification date",MONTH(TODAY())&gt;9,DAY(TODAY())&gt;9),YEAR(TODAY())&amp;"-"&amp;MONTH(TODAY())&amp;"-"&amp;DAY(TODAY()),IF(AND(E75="Last notification date",MONTH(TODAY())&lt;9,DAY(TODAY())&lt;10),YEAR(TODAY())&amp;"-0"&amp;MONTH(TODAY())&amp;"-0"&amp;DAY(TODAY()),IF(AND(E75="Last notification date",MONTH(TODAY())&gt;9,DAY(TODAY())&lt;10),YEAR(TODAY())&amp;"-"&amp;MONTH(TODAY())&amp;"-0"&amp;DAY(TODAY()),IF(AND(E75="Last notification date",MONTH(TODAY())&lt;10,DAY(TODAY())&gt;9),YEAR(TODAY())&amp;"-0"&amp;MONTH(TODAY())&amp;"-"&amp;DAY(TODAY()),IF(LEFT(G75,4)="{SEC","SEC ID",IF(LEFT(G75,4)="{DAT","DATE",IF(LEFT(G75,4)="{TEX",Val!B$21,IF(LEFT(G75,4)="{ALP",Val!B$20,IF(LEFT(G75,4)="{COU",Val!B$20,IF(OR(LEFT(G75,4)="{ISI",LEFT(G75,4)="{LEI"),Val!B$17,IF(OR(LEFT(G75,4)="{CA_",LEFT(G75,4)="{Mas",LEFT(G75,4)="{Y/N",LEFT(G75,4)="{No ",LEFT(G75,4)="{N/A",LEFT(G75,4)="{Con",LEFT(G75,4)="{LIS"),"LIST","")))))))))))</f>
        <v>LIST</v>
      </c>
      <c r="R75" s="126">
        <f t="shared" si="7"/>
        <v>9</v>
      </c>
      <c r="S75" s="128"/>
      <c r="T75" s="126" t="str">
        <f t="shared" si="8"/>
        <v>UNK</v>
      </c>
      <c r="U75" s="126" t="str" cm="1">
        <f t="array" aca="1" ref="U75" ca="1">IF(AND(E75="Payment exemption explanation",ISBLANK(F75)=FALSE,F$77="Confirmed"),"FORMAT",IF(AND(E75="Historical Default and Loss Performance Data location",F$3="Public",ISBLANK(F75)=TRUE),"FORMAT",IF(AND(E74="Subject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UNK</v>
      </c>
      <c r="V75" s="126" t="b" cm="1">
        <f t="array" aca="1" ref="V75" ca="1">IF(OR(LEN(F75)&gt;P75+1),FALSE,IF(LEFT(G75,5)="{TEXT",TRUE,IF(AND(ISBLANK(F75)=FALSE,G75="{DATE_TEXT-YYYY-MM-DD}",LEN(F75)&lt;&gt;10),FALSE,IF(AND(ISBLANK(F75)=FALSE,ISNUMBER(SUMPRODUCT(SEARCH(MID(F75,ROW(INDIRECT("1:"&amp;LEN(TRIM(F75)))),1)," "&amp;W75&amp;CHAR(10)&amp;"""")))=FALSE),FALSE,TRUE))))</f>
        <v>1</v>
      </c>
      <c r="W75" s="127" t="str">
        <f>IF(G75="{Applicable/N/A}","N/Aplicable",IF(E75="Designated Entity LEI","ABCDEFGHIJKLMNOPQRSTUVWXYZ0123456789",IF(OR(G75="{ISIN}",G75="{LEI}"),";ABCDEFGHIJKLMNOPQRSTUVWXYZ0123456789",IF(G75="{Master Trust/Other}","Master TuOhe",IF(E75="Securitisation type","Privateublc",IF(LEFT(G75,4)="{CA_",Val!B$21,IF(G75="{COUNTRY_EU_LIST}"," ;abcdefghijklmnopqrstuvwxyzABCDEFGHIJKLMNOPQRSTUVWXYZ0123456789",IF(OR(G75="{NOTIFICATION ID}",G75="{SECURITISATION ID}"),Val!B$15,IF(G75="{COUNTRY_EU}"," ;abcdefghijklmnopqrstuvwxyzABCDEFGHIJKLMNOPQRSTUVWXYZ",IF(G75="{Confirmed/Unconfirmed}","ConfirmedUnc",IF(G75="{Confirmed/Unconfirmed/N/A}","Confirmed/UncNA",IF(LEFT(G75,4)="{DAT","0123456789-",IF(LEFT(G75,4)="{Y/N","YN",IF(OR(LEFT(G75,4)="{N/A",LEFT(G75,4)="{LIS",LEFT(G75,4)="{No ",LEFT(G75,4)="{SEC",LEFT(G75,4)="{Mas"),Val!B$20,IF(LEFT(G75,4)="{TEX",Val!B$21,IF(LEFT(G75,4)="{ALP",Val!B$20,IF(LEFT(G75,4)="{COU",Val!B$20)))))))))))))))))</f>
        <v>ConfirmedUnc</v>
      </c>
      <c r="X75" s="132"/>
      <c r="Y75" s="132"/>
      <c r="Z75" s="132"/>
      <c r="AA75" s="132"/>
      <c r="AB75" s="134"/>
      <c r="AC75" s="134"/>
      <c r="AD75" s="132"/>
      <c r="AE75" s="132"/>
      <c r="AF75" s="132"/>
      <c r="AG75" s="129" t="s">
        <v>851</v>
      </c>
      <c r="AH75" s="132"/>
      <c r="AI75" s="117"/>
      <c r="AJ75" s="132"/>
      <c r="AK75" s="75"/>
    </row>
    <row r="76" spans="1:37" s="2" customFormat="1" ht="210" x14ac:dyDescent="0.25">
      <c r="A76" s="15" t="s">
        <v>1224</v>
      </c>
      <c r="B76" s="16" t="s">
        <v>336</v>
      </c>
      <c r="C76" s="20" t="s">
        <v>313</v>
      </c>
      <c r="D76" s="21" t="s">
        <v>52</v>
      </c>
      <c r="E76" s="22" t="s">
        <v>320</v>
      </c>
      <c r="F76" s="22" t="s">
        <v>1495</v>
      </c>
      <c r="G76" s="61" t="s">
        <v>272</v>
      </c>
      <c r="H76" s="151"/>
      <c r="I76" s="88" t="s">
        <v>1336</v>
      </c>
      <c r="J76" s="156" t="s">
        <v>316</v>
      </c>
      <c r="K76" s="141" t="s">
        <v>317</v>
      </c>
      <c r="L76" s="141" t="s">
        <v>318</v>
      </c>
      <c r="M76" s="141" t="s">
        <v>268</v>
      </c>
      <c r="N76" s="143" t="s">
        <v>247</v>
      </c>
      <c r="O76" s="126">
        <f t="shared" ca="1" si="6"/>
        <v>1</v>
      </c>
      <c r="P76" s="126">
        <v>32767</v>
      </c>
      <c r="Q76" s="127" t="str">
        <f ca="1">IF(AND(E76="Last notification date",MONTH(TODAY())&gt;9,DAY(TODAY())&gt;9),YEAR(TODAY())&amp;"-"&amp;MONTH(TODAY())&amp;"-"&amp;DAY(TODAY()),IF(AND(E76="Last notification date",MONTH(TODAY())&lt;9,DAY(TODAY())&lt;10),YEAR(TODAY())&amp;"-0"&amp;MONTH(TODAY())&amp;"-0"&amp;DAY(TODAY()),IF(AND(E76="Last notification date",MONTH(TODAY())&gt;9,DAY(TODAY())&lt;10),YEAR(TODAY())&amp;"-"&amp;MONTH(TODAY())&amp;"-0"&amp;DAY(TODAY()),IF(AND(E76="Last notification date",MONTH(TODAY())&lt;10,DAY(TODAY())&gt;9),YEAR(TODAY())&amp;"-0"&amp;MONTH(TODAY())&amp;"-"&amp;DAY(TODAY()),IF(LEFT(G76,4)="{SEC","SEC ID",IF(LEFT(G76,4)="{DAT","DATE",IF(LEFT(G76,4)="{TEX",Val!B$21,IF(LEFT(G76,4)="{ALP",Val!B$20,IF(LEFT(G76,4)="{COU",Val!B$20,IF(OR(LEFT(G76,4)="{ISI",LEFT(G76,4)="{LEI"),Val!B$17,IF(OR(LEFT(G76,4)="{CA_",LEFT(G76,4)="{Mas",LEFT(G76,4)="{Y/N",LEFT(G76,4)="{No ",LEFT(G76,4)="{N/A",LEFT(G76,4)="{Con",LEFT(G76,4)="{LIS"),"LIST","")))))))))))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6" s="126">
        <f t="shared" si="7"/>
        <v>614</v>
      </c>
      <c r="S76" s="128"/>
      <c r="T76" s="126" t="str">
        <f t="shared" si="8"/>
        <v>UNK</v>
      </c>
      <c r="U76" s="126" t="str" cm="1">
        <f t="array" aca="1" ref="U76" ca="1">IF(AND(E76="Payment exemption explanation",ISBLANK(F76)=FALSE,F$77="Confirmed"),"FORMAT",IF(AND(E76="Historical Default and Loss Performance Data location",F$3="Public",ISBLANK(F76)=TRUE),"FORMAT",IF(AND(E75="Subject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TEXT</v>
      </c>
      <c r="V76" s="126" t="b" cm="1">
        <f t="array" aca="1" ref="V76" ca="1">IF(OR(LEN(F76)&gt;P76+1),FALSE,IF(LEFT(G76,5)="{TEXT",TRUE,IF(AND(ISBLANK(F76)=FALSE,G76="{DATE_TEXT-YYYY-MM-DD}",LEN(F76)&lt;&gt;10),FALSE,IF(AND(ISBLANK(F76)=FALSE,ISNUMBER(SUMPRODUCT(SEARCH(MID(F76,ROW(INDIRECT("1:"&amp;LEN(TRIM(F76)))),1)," "&amp;W76&amp;CHAR(10)&amp;"""")))=FALSE),FALSE,TRUE))))</f>
        <v>1</v>
      </c>
      <c r="W76" s="127" t="str">
        <f>IF(G76="{Applicable/N/A}","N/Aplicable",IF(E76="Designated Entity LEI","ABCDEFGHIJKLMNOPQRSTUVWXYZ0123456789",IF(OR(G76="{ISIN}",G76="{LEI}"),";ABCDEFGHIJKLMNOPQRSTUVWXYZ0123456789",IF(G76="{Master Trust/Other}","Master TuOhe",IF(E76="Securitisation type","Privateublc",IF(LEFT(G76,4)="{CA_",Val!B$21,IF(G76="{COUNTRY_EU_LIST}"," ;abcdefghijklmnopqrstuvwxyzABCDEFGHIJKLMNOPQRSTUVWXYZ0123456789",IF(OR(G76="{NOTIFICATION ID}",G76="{SECURITISATION ID}"),Val!B$15,IF(G76="{COUNTRY_EU}"," ;abcdefghijklmnopqrstuvwxyzABCDEFGHIJKLMNOPQRSTUVWXYZ",IF(G76="{Confirmed/Unconfirmed}","ConfirmedUnc",IF(G76="{Confirmed/Unconfirmed/N/A}","Confirmed/UncNA",IF(LEFT(G76,4)="{DAT","0123456789-",IF(LEFT(G76,4)="{Y/N","YN",IF(OR(LEFT(G76,4)="{N/A",LEFT(G76,4)="{LIS",LEFT(G76,4)="{No ",LEFT(G76,4)="{SEC",LEFT(G76,4)="{Mas"),Val!B$20,IF(LEFT(G76,4)="{TEX",Val!B$21,IF(LEFT(G76,4)="{ALP",Val!B$20,IF(LEFT(G76,4)="{COU",Val!B$20)))))))))))))))))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6" s="132"/>
      <c r="Y76" s="132"/>
      <c r="Z76" s="132"/>
      <c r="AA76" s="132"/>
      <c r="AB76" s="134"/>
      <c r="AC76" s="134"/>
      <c r="AD76" s="132"/>
      <c r="AE76" s="132"/>
      <c r="AF76" s="132"/>
      <c r="AG76" s="129" t="s">
        <v>863</v>
      </c>
      <c r="AH76" s="132"/>
      <c r="AI76" s="117"/>
      <c r="AJ76" s="132"/>
      <c r="AK76" s="75"/>
    </row>
    <row r="77" spans="1:37" s="2" customFormat="1" ht="150" x14ac:dyDescent="0.25">
      <c r="A77" s="15" t="s">
        <v>1225</v>
      </c>
      <c r="B77" s="16" t="s">
        <v>344</v>
      </c>
      <c r="C77" s="20" t="s">
        <v>322</v>
      </c>
      <c r="D77" s="21" t="s">
        <v>52</v>
      </c>
      <c r="E77" s="22" t="s">
        <v>323</v>
      </c>
      <c r="F77" s="22" t="s">
        <v>175</v>
      </c>
      <c r="G77" s="61" t="s">
        <v>190</v>
      </c>
      <c r="H77" s="150" t="s">
        <v>324</v>
      </c>
      <c r="I77" s="88" t="s">
        <v>1424</v>
      </c>
      <c r="J77" s="152" t="s">
        <v>325</v>
      </c>
      <c r="K77" s="140" t="s">
        <v>326</v>
      </c>
      <c r="L77" s="140" t="s">
        <v>327</v>
      </c>
      <c r="M77" s="140" t="s">
        <v>171</v>
      </c>
      <c r="N77" s="142" t="s">
        <v>328</v>
      </c>
      <c r="O77" s="126">
        <f t="shared" ca="1" si="6"/>
        <v>1</v>
      </c>
      <c r="P77" s="126">
        <v>12</v>
      </c>
      <c r="Q77" s="127" t="str">
        <f ca="1">IF(AND(E77="Last notification date",MONTH(TODAY())&gt;9,DAY(TODAY())&gt;9),YEAR(TODAY())&amp;"-"&amp;MONTH(TODAY())&amp;"-"&amp;DAY(TODAY()),IF(AND(E77="Last notification date",MONTH(TODAY())&lt;9,DAY(TODAY())&lt;10),YEAR(TODAY())&amp;"-0"&amp;MONTH(TODAY())&amp;"-0"&amp;DAY(TODAY()),IF(AND(E77="Last notification date",MONTH(TODAY())&gt;9,DAY(TODAY())&lt;10),YEAR(TODAY())&amp;"-"&amp;MONTH(TODAY())&amp;"-0"&amp;DAY(TODAY()),IF(AND(E77="Last notification date",MONTH(TODAY())&lt;10,DAY(TODAY())&gt;9),YEAR(TODAY())&amp;"-0"&amp;MONTH(TODAY())&amp;"-"&amp;DAY(TODAY()),IF(LEFT(G77,4)="{SEC","SEC ID",IF(LEFT(G77,4)="{DAT","DATE",IF(LEFT(G77,4)="{TEX",Val!B$21,IF(LEFT(G77,4)="{ALP",Val!B$20,IF(LEFT(G77,4)="{COU",Val!B$20,IF(OR(LEFT(G77,4)="{ISI",LEFT(G77,4)="{LEI"),Val!B$17,IF(OR(LEFT(G77,4)="{CA_",LEFT(G77,4)="{Mas",LEFT(G77,4)="{Y/N",LEFT(G77,4)="{No ",LEFT(G77,4)="{N/A",LEFT(G77,4)="{Con",LEFT(G77,4)="{LIS"),"LIST","")))))))))))</f>
        <v>LIST</v>
      </c>
      <c r="R77" s="126">
        <f t="shared" si="7"/>
        <v>9</v>
      </c>
      <c r="S77" s="128"/>
      <c r="T77" s="126" t="str">
        <f t="shared" si="8"/>
        <v>UNK</v>
      </c>
      <c r="U77" s="126" t="str" cm="1">
        <f t="array" aca="1" ref="U77" ca="1">IF(AND(E77="Payment exemption explanation",ISBLANK(F77)=FALSE,F$77="Confirmed"),"FORMAT",IF(AND(E77="Historical Default and Loss Performance Data location",F$3="Public",ISBLANK(F77)=TRUE),"FORMAT",IF(AND(E76="Subject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UNK</v>
      </c>
      <c r="V77" s="126" t="b" cm="1">
        <f t="array" aca="1" ref="V77" ca="1">IF(OR(LEN(F77)&gt;P77+1),FALSE,IF(LEFT(G77,5)="{TEXT",TRUE,IF(AND(ISBLANK(F77)=FALSE,G77="{DATE_TEXT-YYYY-MM-DD}",LEN(F77)&lt;&gt;10),FALSE,IF(AND(ISBLANK(F77)=FALSE,ISNUMBER(SUMPRODUCT(SEARCH(MID(F77,ROW(INDIRECT("1:"&amp;LEN(TRIM(F77)))),1)," "&amp;W77&amp;CHAR(10)&amp;"""")))=FALSE),FALSE,TRUE))))</f>
        <v>1</v>
      </c>
      <c r="W77" s="127" t="str">
        <f>IF(G77="{Applicable/N/A}","N/Aplicable",IF(E77="Designated Entity LEI","ABCDEFGHIJKLMNOPQRSTUVWXYZ0123456789",IF(OR(G77="{ISIN}",G77="{LEI}"),";ABCDEFGHIJKLMNOPQRSTUVWXYZ0123456789",IF(G77="{Master Trust/Other}","Master TuOhe",IF(E77="Securitisation type","Privateublc",IF(LEFT(G77,4)="{CA_",Val!B$21,IF(G77="{COUNTRY_EU_LIST}"," ;abcdefghijklmnopqrstuvwxyzABCDEFGHIJKLMNOPQRSTUVWXYZ0123456789",IF(OR(G77="{NOTIFICATION ID}",G77="{SECURITISATION ID}"),Val!B$15,IF(G77="{COUNTRY_EU}"," ;abcdefghijklmnopqrstuvwxyzABCDEFGHIJKLMNOPQRSTUVWXYZ",IF(G77="{Confirmed/Unconfirmed}","ConfirmedUnc",IF(G77="{Confirmed/Unconfirmed/N/A}","Confirmed/UncNA",IF(LEFT(G77,4)="{DAT","0123456789-",IF(LEFT(G77,4)="{Y/N","YN",IF(OR(LEFT(G77,4)="{N/A",LEFT(G77,4)="{LIS",LEFT(G77,4)="{No ",LEFT(G77,4)="{SEC",LEFT(G77,4)="{Mas"),Val!B$20,IF(LEFT(G77,4)="{TEX",Val!B$21,IF(LEFT(G77,4)="{ALP",Val!B$20,IF(LEFT(G77,4)="{COU",Val!B$20)))))))))))))))))</f>
        <v>ConfirmedUnc</v>
      </c>
      <c r="X77" s="132"/>
      <c r="Y77" s="132"/>
      <c r="Z77" s="132"/>
      <c r="AA77" s="132"/>
      <c r="AB77" s="134"/>
      <c r="AC77" s="134"/>
      <c r="AD77" s="132"/>
      <c r="AE77" s="132"/>
      <c r="AF77" s="132"/>
      <c r="AG77" s="129" t="s">
        <v>833</v>
      </c>
      <c r="AH77" s="132"/>
      <c r="AI77" s="117"/>
      <c r="AJ77" s="132"/>
      <c r="AK77" s="75"/>
    </row>
    <row r="78" spans="1:37" s="2" customFormat="1" ht="120.75" x14ac:dyDescent="0.25">
      <c r="A78" s="15" t="s">
        <v>1226</v>
      </c>
      <c r="B78" s="16" t="s">
        <v>346</v>
      </c>
      <c r="C78" s="24" t="s">
        <v>322</v>
      </c>
      <c r="D78" s="25" t="s">
        <v>46</v>
      </c>
      <c r="E78" s="26" t="s">
        <v>330</v>
      </c>
      <c r="F78" s="109" t="s">
        <v>1494</v>
      </c>
      <c r="G78" s="109" t="s">
        <v>114</v>
      </c>
      <c r="H78" s="151"/>
      <c r="I78" s="88" t="s">
        <v>1333</v>
      </c>
      <c r="J78" s="153" t="s">
        <v>325</v>
      </c>
      <c r="K78" s="144"/>
      <c r="L78" s="144" t="s">
        <v>327</v>
      </c>
      <c r="M78" s="144" t="s">
        <v>171</v>
      </c>
      <c r="N78" s="145" t="s">
        <v>328</v>
      </c>
      <c r="O78" s="126">
        <f t="shared" ca="1" si="6"/>
        <v>1</v>
      </c>
      <c r="P78" s="126">
        <v>5000</v>
      </c>
      <c r="Q78" s="127" t="str">
        <f ca="1">IF(AND(E78="Last notification date",MONTH(TODAY())&gt;9,DAY(TODAY())&gt;9),YEAR(TODAY())&amp;"-"&amp;MONTH(TODAY())&amp;"-"&amp;DAY(TODAY()),IF(AND(E78="Last notification date",MONTH(TODAY())&lt;9,DAY(TODAY())&lt;10),YEAR(TODAY())&amp;"-0"&amp;MONTH(TODAY())&amp;"-0"&amp;DAY(TODAY()),IF(AND(E78="Last notification date",MONTH(TODAY())&gt;9,DAY(TODAY())&lt;10),YEAR(TODAY())&amp;"-"&amp;MONTH(TODAY())&amp;"-0"&amp;DAY(TODAY()),IF(AND(E78="Last notification date",MONTH(TODAY())&lt;10,DAY(TODAY())&gt;9),YEAR(TODAY())&amp;"-0"&amp;MONTH(TODAY())&amp;"-"&amp;DAY(TODAY()),IF(LEFT(G78,4)="{SEC","SEC ID",IF(LEFT(G78,4)="{DAT","DATE",IF(LEFT(G78,4)="{TEX",Val!B$21,IF(LEFT(G78,4)="{ALP",Val!B$20,IF(LEFT(G78,4)="{COU",Val!B$20,IF(OR(LEFT(G78,4)="{ISI",LEFT(G78,4)="{LEI"),Val!B$17,IF(OR(LEFT(G78,4)="{CA_",LEFT(G78,4)="{Mas",LEFT(G78,4)="{Y/N",LEFT(G78,4)="{No ",LEFT(G78,4)="{N/A",LEFT(G78,4)="{Con",LEFT(G78,4)="{LIS"),"LIST","")))))))))))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78" s="126">
        <f t="shared" si="7"/>
        <v>290</v>
      </c>
      <c r="S78" s="128"/>
      <c r="T78" s="126" t="str">
        <f t="shared" si="8"/>
        <v>UNK</v>
      </c>
      <c r="U78" s="126" t="str" cm="1">
        <f t="array" aca="1" ref="U78" ca="1">IF(AND(E78="Payment exemption explanation",ISBLANK(F78)=FALSE,F$77="Confirmed"),"FORMAT",IF(AND(E78="Historical Default and Loss Performance Data location",F$3="Public",ISBLANK(F78)=TRUE),"FORMAT",IF(AND(E77="Subject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TEXT</v>
      </c>
      <c r="V78" s="126" t="b" cm="1">
        <f t="array" aca="1" ref="V78" ca="1">IF(OR(LEN(F78)&gt;P78+1),FALSE,IF(LEFT(G78,5)="{TEXT",TRUE,IF(AND(ISBLANK(F78)=FALSE,G78="{DATE_TEXT-YYYY-MM-DD}",LEN(F78)&lt;&gt;10),FALSE,IF(AND(ISBLANK(F78)=FALSE,ISNUMBER(SUMPRODUCT(SEARCH(MID(F78,ROW(INDIRECT("1:"&amp;LEN(TRIM(F78)))),1)," "&amp;W78&amp;CHAR(10)&amp;"""")))=FALSE),FALSE,TRUE))))</f>
        <v>1</v>
      </c>
      <c r="W78" s="127" t="str">
        <f>IF(G78="{Applicable/N/A}","N/Aplicable",IF(E78="Designated Entity LEI","ABCDEFGHIJKLMNOPQRSTUVWXYZ0123456789",IF(OR(G78="{ISIN}",G78="{LEI}"),";ABCDEFGHIJKLMNOPQRSTUVWXYZ0123456789",IF(G78="{Master Trust/Other}","Master TuOhe",IF(E78="Securitisation type","Privateublc",IF(LEFT(G78,4)="{CA_",Val!B$21,IF(G78="{COUNTRY_EU_LIST}"," ;abcdefghijklmnopqrstuvwxyzABCDEFGHIJKLMNOPQRSTUVWXYZ0123456789",IF(OR(G78="{NOTIFICATION ID}",G78="{SECURITISATION ID}"),Val!B$15,IF(G78="{COUNTRY_EU}"," ;abcdefghijklmnopqrstuvwxyzABCDEFGHIJKLMNOPQRSTUVWXYZ",IF(G78="{Confirmed/Unconfirmed}","ConfirmedUnc",IF(G78="{Confirmed/Unconfirmed/N/A}","Confirmed/UncNA",IF(LEFT(G78,4)="{DAT","0123456789-",IF(LEFT(G78,4)="{Y/N","YN",IF(OR(LEFT(G78,4)="{N/A",LEFT(G78,4)="{LIS",LEFT(G78,4)="{No ",LEFT(G78,4)="{SEC",LEFT(G78,4)="{Mas"),Val!B$20,IF(LEFT(G78,4)="{TEX",Val!B$21,IF(LEFT(G78,4)="{ALP",Val!B$20,IF(LEFT(G78,4)="{COU",Val!B$20)))))))))))))))))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78" s="132"/>
      <c r="Y78" s="132"/>
      <c r="Z78" s="132"/>
      <c r="AA78" s="132"/>
      <c r="AB78" s="134"/>
      <c r="AC78" s="134"/>
      <c r="AD78" s="132"/>
      <c r="AE78" s="132"/>
      <c r="AF78" s="132"/>
      <c r="AG78" s="129" t="s">
        <v>853</v>
      </c>
      <c r="AH78" s="132"/>
      <c r="AI78" s="117"/>
      <c r="AJ78" s="132"/>
      <c r="AK78" s="75"/>
    </row>
    <row r="79" spans="1:37" s="2" customFormat="1" ht="295.5" customHeight="1" x14ac:dyDescent="0.25">
      <c r="A79" s="15" t="s">
        <v>1227</v>
      </c>
      <c r="B79" s="16" t="s">
        <v>354</v>
      </c>
      <c r="C79" s="17" t="s">
        <v>322</v>
      </c>
      <c r="D79" s="18" t="s">
        <v>62</v>
      </c>
      <c r="E79" s="23" t="s">
        <v>332</v>
      </c>
      <c r="F79" s="63"/>
      <c r="G79" s="108" t="s">
        <v>36</v>
      </c>
      <c r="H79" s="150" t="s">
        <v>333</v>
      </c>
      <c r="I79" s="88" t="s">
        <v>1451</v>
      </c>
      <c r="J79" s="153" t="s">
        <v>325</v>
      </c>
      <c r="K79" s="144"/>
      <c r="L79" s="144" t="s">
        <v>327</v>
      </c>
      <c r="M79" s="144" t="s">
        <v>171</v>
      </c>
      <c r="N79" s="145" t="s">
        <v>328</v>
      </c>
      <c r="O79" s="126">
        <f t="shared" ca="1" si="6"/>
        <v>1</v>
      </c>
      <c r="P79" s="126">
        <v>35</v>
      </c>
      <c r="Q79" s="127" t="str">
        <f ca="1">IF(AND(E79="Last notification date",MONTH(TODAY())&gt;9,DAY(TODAY())&gt;9),YEAR(TODAY())&amp;"-"&amp;MONTH(TODAY())&amp;"-"&amp;DAY(TODAY()),IF(AND(E79="Last notification date",MONTH(TODAY())&lt;9,DAY(TODAY())&lt;10),YEAR(TODAY())&amp;"-0"&amp;MONTH(TODAY())&amp;"-0"&amp;DAY(TODAY()),IF(AND(E79="Last notification date",MONTH(TODAY())&gt;9,DAY(TODAY())&lt;10),YEAR(TODAY())&amp;"-"&amp;MONTH(TODAY())&amp;"-0"&amp;DAY(TODAY()),IF(AND(E79="Last notification date",MONTH(TODAY())&lt;10,DAY(TODAY())&gt;9),YEAR(TODAY())&amp;"-0"&amp;MONTH(TODAY())&amp;"-"&amp;DAY(TODAY()),IF(LEFT(G79,4)="{SEC","SEC ID",IF(LEFT(G79,4)="{DAT","DATE",IF(LEFT(G79,4)="{TEX",Val!B$21,IF(LEFT(G79,4)="{ALP",Val!B$20,IF(LEFT(G79,4)="{COU",Val!B$20,IF(OR(LEFT(G79,4)="{ISI",LEFT(G79,4)="{LEI"),Val!B$17,IF(OR(LEFT(G79,4)="{CA_",LEFT(G79,4)="{Mas",LEFT(G79,4)="{Y/N",LEFT(G79,4)="{No ",LEFT(G79,4)="{N/A",LEFT(G79,4)="{Con",LEFT(G79,4)="{LIS"),"LIST","")))))))))))</f>
        <v>LIST</v>
      </c>
      <c r="R79" s="126">
        <f t="shared" si="7"/>
        <v>0</v>
      </c>
      <c r="S79" s="128"/>
      <c r="T79" s="126" t="str">
        <f t="shared" si="8"/>
        <v>BLANK</v>
      </c>
      <c r="U79" s="126" t="str" cm="1">
        <f t="array" aca="1" ref="U79" ca="1">IF(AND(E79="Payment exemption explanation",ISBLANK(F79)=FALSE,F$77="Confirmed"),"FORMAT",IF(AND(E79="Historical Default and Loss Performance Data location",F$3="Public",ISBLANK(F79)=TRUE),"FORMAT",IF(AND(E78="Subject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UNK</v>
      </c>
      <c r="V79" s="126" t="b" cm="1">
        <f t="array" aca="1" ref="V79" ca="1">IF(OR(LEN(F79)&gt;P79+1),FALSE,IF(LEFT(G79,5)="{TEXT",TRUE,IF(AND(ISBLANK(F79)=FALSE,G79="{DATE_TEXT-YYYY-MM-DD}",LEN(F79)&lt;&gt;10),FALSE,IF(AND(ISBLANK(F79)=FALSE,ISNUMBER(SUMPRODUCT(SEARCH(MID(F79,ROW(INDIRECT("1:"&amp;LEN(TRIM(F79)))),1)," "&amp;W79&amp;CHAR(10)&amp;"""")))=FALSE),FALSE,TRUE))))</f>
        <v>1</v>
      </c>
      <c r="W79" s="127" t="str">
        <f>IF(G79="{Applicable/N/A}","N/Aplicable",IF(E79="Designated Entity LEI","ABCDEFGHIJKLMNOPQRSTUVWXYZ0123456789",IF(OR(G79="{ISIN}",G79="{LEI}"),";ABCDEFGHIJKLMNOPQRSTUVWXYZ0123456789",IF(G79="{Master Trust/Other}","Master TuOhe",IF(E79="Securitisation type","Privateublc",IF(LEFT(G79,4)="{CA_",Val!B$21,IF(G79="{COUNTRY_EU_LIST}"," ;abcdefghijklmnopqrstuvwxyzABCDEFGHIJKLMNOPQRSTUVWXYZ0123456789",IF(OR(G79="{NOTIFICATION ID}",G79="{SECURITISATION ID}"),Val!B$15,IF(G79="{COUNTRY_EU}"," ;abcdefghijklmnopqrstuvwxyzABCDEFGHIJKLMNOPQRSTUVWXYZ",IF(G79="{Confirmed/Unconfirmed}","ConfirmedUnc",IF(G79="{Confirmed/Unconfirmed/N/A}","Confirmed/UncNA",IF(LEFT(G79,4)="{DAT","0123456789-",IF(LEFT(G79,4)="{Y/N","YN",IF(OR(LEFT(G79,4)="{N/A",LEFT(G79,4)="{LIS",LEFT(G79,4)="{No ",LEFT(G79,4)="{SEC",LEFT(G79,4)="{Mas"),Val!B$20,IF(LEFT(G79,4)="{TEX",Val!B$21,IF(LEFT(G79,4)="{ALP",Val!B$20,IF(LEFT(G79,4)="{COU",Val!B$20)))))))))))))))))</f>
        <v xml:space="preserve"> !"#$%&amp;'()*+,-./0123456789:;&lt;=&gt;?@ABCDEFGHIJKLMNOPQRSTUVWXYZ[\]^_`abcdefghijklmnopqrstuvwxyz{|}</v>
      </c>
      <c r="X79" s="132"/>
      <c r="Y79" s="132"/>
      <c r="Z79" s="132"/>
      <c r="AA79" s="132"/>
      <c r="AB79" s="134"/>
      <c r="AC79" s="134"/>
      <c r="AD79" s="132"/>
      <c r="AE79" s="132"/>
      <c r="AF79" s="132"/>
      <c r="AG79" s="129" t="s">
        <v>921</v>
      </c>
      <c r="AH79" s="132"/>
      <c r="AI79" s="117"/>
      <c r="AJ79" s="132"/>
      <c r="AK79" s="75"/>
    </row>
    <row r="80" spans="1:37" s="2" customFormat="1" ht="168.95" customHeight="1" x14ac:dyDescent="0.25">
      <c r="A80" s="15" t="s">
        <v>1228</v>
      </c>
      <c r="B80" s="16" t="s">
        <v>356</v>
      </c>
      <c r="C80" s="24" t="s">
        <v>322</v>
      </c>
      <c r="D80" s="25" t="s">
        <v>46</v>
      </c>
      <c r="E80" s="26" t="s">
        <v>335</v>
      </c>
      <c r="F80" s="64"/>
      <c r="G80" s="109" t="s">
        <v>114</v>
      </c>
      <c r="H80" s="151"/>
      <c r="I80" s="88" t="s">
        <v>1450</v>
      </c>
      <c r="J80" s="156" t="s">
        <v>325</v>
      </c>
      <c r="K80" s="141"/>
      <c r="L80" s="141" t="s">
        <v>327</v>
      </c>
      <c r="M80" s="141" t="s">
        <v>171</v>
      </c>
      <c r="N80" s="143" t="s">
        <v>328</v>
      </c>
      <c r="O80" s="126">
        <f t="shared" ca="1" si="6"/>
        <v>1</v>
      </c>
      <c r="P80" s="126">
        <v>5000</v>
      </c>
      <c r="Q80" s="127" t="str">
        <f ca="1">IF(AND(E80="Last notification date",MONTH(TODAY())&gt;9,DAY(TODAY())&gt;9),YEAR(TODAY())&amp;"-"&amp;MONTH(TODAY())&amp;"-"&amp;DAY(TODAY()),IF(AND(E80="Last notification date",MONTH(TODAY())&lt;9,DAY(TODAY())&lt;10),YEAR(TODAY())&amp;"-0"&amp;MONTH(TODAY())&amp;"-0"&amp;DAY(TODAY()),IF(AND(E80="Last notification date",MONTH(TODAY())&gt;9,DAY(TODAY())&lt;10),YEAR(TODAY())&amp;"-"&amp;MONTH(TODAY())&amp;"-0"&amp;DAY(TODAY()),IF(AND(E80="Last notification date",MONTH(TODAY())&lt;10,DAY(TODAY())&gt;9),YEAR(TODAY())&amp;"-0"&amp;MONTH(TODAY())&amp;"-"&amp;DAY(TODAY()),IF(LEFT(G80,4)="{SEC","SEC ID",IF(LEFT(G80,4)="{DAT","DATE",IF(LEFT(G80,4)="{TEX",Val!B$21,IF(LEFT(G80,4)="{ALP",Val!B$20,IF(LEFT(G80,4)="{COU",Val!B$20,IF(OR(LEFT(G80,4)="{ISI",LEFT(G80,4)="{LEI"),Val!B$17,IF(OR(LEFT(G80,4)="{CA_",LEFT(G80,4)="{Mas",LEFT(G80,4)="{Y/N",LEFT(G80,4)="{No ",LEFT(G80,4)="{N/A",LEFT(G80,4)="{Con",LEFT(G80,4)="{LIS"),"LIST","")))))))))))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0" s="126">
        <f t="shared" si="7"/>
        <v>0</v>
      </c>
      <c r="S80" s="128"/>
      <c r="T80" s="126" t="str">
        <f t="shared" si="8"/>
        <v>BLANK</v>
      </c>
      <c r="U80" s="126" t="str" cm="1">
        <f t="array" aca="1" ref="U80" ca="1">IF(AND(E80="Payment exemption explanation",ISBLANK(F80)=FALSE,F$77="Confirmed"),"FORMAT",IF(AND(E80="Historical Default and Loss Performance Data location",F$3="Public",ISBLANK(F80)=TRUE),"FORMAT",IF(AND(E79="Subject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TEXT</v>
      </c>
      <c r="V80" s="126" t="b" cm="1">
        <f t="array" aca="1" ref="V80" ca="1">IF(OR(LEN(F80)&gt;P80+1),FALSE,IF(LEFT(G80,5)="{TEXT",TRUE,IF(AND(ISBLANK(F80)=FALSE,G80="{DATE_TEXT-YYYY-MM-DD}",LEN(F80)&lt;&gt;10),FALSE,IF(AND(ISBLANK(F80)=FALSE,ISNUMBER(SUMPRODUCT(SEARCH(MID(F80,ROW(INDIRECT("1:"&amp;LEN(TRIM(F80)))),1)," "&amp;W80&amp;CHAR(10)&amp;"""")))=FALSE),FALSE,TRUE))))</f>
        <v>1</v>
      </c>
      <c r="W80" s="127" t="str">
        <f>IF(G80="{Applicable/N/A}","N/Aplicable",IF(E80="Designated Entity LEI","ABCDEFGHIJKLMNOPQRSTUVWXYZ0123456789",IF(OR(G80="{ISIN}",G80="{LEI}"),";ABCDEFGHIJKLMNOPQRSTUVWXYZ0123456789",IF(G80="{Master Trust/Other}","Master TuOhe",IF(E80="Securitisation type","Privateublc",IF(LEFT(G80,4)="{CA_",Val!B$21,IF(G80="{COUNTRY_EU_LIST}"," ;abcdefghijklmnopqrstuvwxyzABCDEFGHIJKLMNOPQRSTUVWXYZ0123456789",IF(OR(G80="{NOTIFICATION ID}",G80="{SECURITISATION ID}"),Val!B$15,IF(G80="{COUNTRY_EU}"," ;abcdefghijklmnopqrstuvwxyzABCDEFGHIJKLMNOPQRSTUVWXYZ",IF(G80="{Confirmed/Unconfirmed}","ConfirmedUnc",IF(G80="{Confirmed/Unconfirmed/N/A}","Confirmed/UncNA",IF(LEFT(G80,4)="{DAT","0123456789-",IF(LEFT(G80,4)="{Y/N","YN",IF(OR(LEFT(G80,4)="{N/A",LEFT(G80,4)="{LIS",LEFT(G80,4)="{No ",LEFT(G80,4)="{SEC",LEFT(G80,4)="{Mas"),Val!B$20,IF(LEFT(G80,4)="{TEX",Val!B$21,IF(LEFT(G80,4)="{ALP",Val!B$20,IF(LEFT(G80,4)="{COU",Val!B$20)))))))))))))))))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0" s="132"/>
      <c r="Y80" s="132"/>
      <c r="Z80" s="132"/>
      <c r="AA80" s="132"/>
      <c r="AB80" s="134"/>
      <c r="AC80" s="134"/>
      <c r="AD80" s="132"/>
      <c r="AE80" s="132"/>
      <c r="AF80" s="132"/>
      <c r="AG80" s="129" t="s">
        <v>839</v>
      </c>
      <c r="AH80" s="132"/>
      <c r="AI80" s="117"/>
      <c r="AJ80" s="132"/>
      <c r="AK80" s="75"/>
    </row>
    <row r="81" spans="1:37" s="2" customFormat="1" ht="105" x14ac:dyDescent="0.25">
      <c r="A81" s="15" t="s">
        <v>1229</v>
      </c>
      <c r="B81" s="16" t="s">
        <v>359</v>
      </c>
      <c r="C81" s="20" t="s">
        <v>337</v>
      </c>
      <c r="D81" s="21" t="s">
        <v>52</v>
      </c>
      <c r="E81" s="22" t="s">
        <v>338</v>
      </c>
      <c r="F81" s="22" t="s">
        <v>175</v>
      </c>
      <c r="G81" s="61" t="s">
        <v>190</v>
      </c>
      <c r="H81" s="150" t="s">
        <v>339</v>
      </c>
      <c r="I81" s="93" t="s">
        <v>1371</v>
      </c>
      <c r="J81" s="152" t="s">
        <v>340</v>
      </c>
      <c r="K81" s="140" t="s">
        <v>341</v>
      </c>
      <c r="L81" s="140" t="s">
        <v>342</v>
      </c>
      <c r="M81" s="140" t="s">
        <v>268</v>
      </c>
      <c r="N81" s="142" t="s">
        <v>343</v>
      </c>
      <c r="O81" s="126">
        <f t="shared" ca="1" si="6"/>
        <v>1</v>
      </c>
      <c r="P81" s="126">
        <v>12</v>
      </c>
      <c r="Q81" s="127" t="str">
        <f ca="1">IF(AND(E81="Last notification date",MONTH(TODAY())&gt;9,DAY(TODAY())&gt;9),YEAR(TODAY())&amp;"-"&amp;MONTH(TODAY())&amp;"-"&amp;DAY(TODAY()),IF(AND(E81="Last notification date",MONTH(TODAY())&lt;9,DAY(TODAY())&lt;10),YEAR(TODAY())&amp;"-0"&amp;MONTH(TODAY())&amp;"-0"&amp;DAY(TODAY()),IF(AND(E81="Last notification date",MONTH(TODAY())&gt;9,DAY(TODAY())&lt;10),YEAR(TODAY())&amp;"-"&amp;MONTH(TODAY())&amp;"-0"&amp;DAY(TODAY()),IF(AND(E81="Last notification date",MONTH(TODAY())&lt;10,DAY(TODAY())&gt;9),YEAR(TODAY())&amp;"-0"&amp;MONTH(TODAY())&amp;"-"&amp;DAY(TODAY()),IF(LEFT(G81,4)="{SEC","SEC ID",IF(LEFT(G81,4)="{DAT","DATE",IF(LEFT(G81,4)="{TEX",Val!B$21,IF(LEFT(G81,4)="{ALP",Val!B$20,IF(LEFT(G81,4)="{COU",Val!B$20,IF(OR(LEFT(G81,4)="{ISI",LEFT(G81,4)="{LEI"),Val!B$17,IF(OR(LEFT(G81,4)="{CA_",LEFT(G81,4)="{Mas",LEFT(G81,4)="{Y/N",LEFT(G81,4)="{No ",LEFT(G81,4)="{N/A",LEFT(G81,4)="{Con",LEFT(G81,4)="{LIS"),"LIST","")))))))))))</f>
        <v>LIST</v>
      </c>
      <c r="R81" s="126">
        <f t="shared" si="7"/>
        <v>9</v>
      </c>
      <c r="S81" s="128"/>
      <c r="T81" s="126" t="str">
        <f t="shared" si="8"/>
        <v>UNK</v>
      </c>
      <c r="U81" s="126" t="str" cm="1">
        <f t="array" aca="1" ref="U81" ca="1">IF(AND(E81="Payment exemption explanation",ISBLANK(F81)=FALSE,F$77="Confirmed"),"FORMAT",IF(AND(E81="Historical Default and Loss Performance Data location",F$3="Public",ISBLANK(F81)=TRUE),"FORMAT",IF(AND(E80="Subject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UNK</v>
      </c>
      <c r="V81" s="126" t="b" cm="1">
        <f t="array" aca="1" ref="V81" ca="1">IF(OR(LEN(F81)&gt;P81+1),FALSE,IF(LEFT(G81,5)="{TEXT",TRUE,IF(AND(ISBLANK(F81)=FALSE,G81="{DATE_TEXT-YYYY-MM-DD}",LEN(F81)&lt;&gt;10),FALSE,IF(AND(ISBLANK(F81)=FALSE,ISNUMBER(SUMPRODUCT(SEARCH(MID(F81,ROW(INDIRECT("1:"&amp;LEN(TRIM(F81)))),1)," "&amp;W81&amp;CHAR(10)&amp;"""")))=FALSE),FALSE,TRUE))))</f>
        <v>1</v>
      </c>
      <c r="W81" s="127" t="str">
        <f>IF(G81="{Applicable/N/A}","N/Aplicable",IF(E81="Designated Entity LEI","ABCDEFGHIJKLMNOPQRSTUVWXYZ0123456789",IF(OR(G81="{ISIN}",G81="{LEI}"),";ABCDEFGHIJKLMNOPQRSTUVWXYZ0123456789",IF(G81="{Master Trust/Other}","Master TuOhe",IF(E81="Securitisation type","Privateublc",IF(LEFT(G81,4)="{CA_",Val!B$21,IF(G81="{COUNTRY_EU_LIST}"," ;abcdefghijklmnopqrstuvwxyzABCDEFGHIJKLMNOPQRSTUVWXYZ0123456789",IF(OR(G81="{NOTIFICATION ID}",G81="{SECURITISATION ID}"),Val!B$15,IF(G81="{COUNTRY_EU}"," ;abcdefghijklmnopqrstuvwxyzABCDEFGHIJKLMNOPQRSTUVWXYZ",IF(G81="{Confirmed/Unconfirmed}","ConfirmedUnc",IF(G81="{Confirmed/Unconfirmed/N/A}","Confirmed/UncNA",IF(LEFT(G81,4)="{DAT","0123456789-",IF(LEFT(G81,4)="{Y/N","YN",IF(OR(LEFT(G81,4)="{N/A",LEFT(G81,4)="{LIS",LEFT(G81,4)="{No ",LEFT(G81,4)="{SEC",LEFT(G81,4)="{Mas"),Val!B$20,IF(LEFT(G81,4)="{TEX",Val!B$21,IF(LEFT(G81,4)="{ALP",Val!B$20,IF(LEFT(G81,4)="{COU",Val!B$20)))))))))))))))))</f>
        <v>ConfirmedUnc</v>
      </c>
      <c r="X81" s="132"/>
      <c r="Y81" s="132"/>
      <c r="Z81" s="132"/>
      <c r="AA81" s="132"/>
      <c r="AB81" s="134"/>
      <c r="AC81" s="134"/>
      <c r="AD81" s="132"/>
      <c r="AE81" s="132"/>
      <c r="AF81" s="132"/>
      <c r="AG81" s="129" t="s">
        <v>835</v>
      </c>
      <c r="AH81" s="132"/>
      <c r="AI81" s="117"/>
      <c r="AJ81" s="132"/>
      <c r="AK81" s="75"/>
    </row>
    <row r="82" spans="1:37" s="2" customFormat="1" ht="225" x14ac:dyDescent="0.25">
      <c r="A82" s="15" t="s">
        <v>1230</v>
      </c>
      <c r="B82" s="16" t="s">
        <v>362</v>
      </c>
      <c r="C82" s="20" t="s">
        <v>337</v>
      </c>
      <c r="D82" s="21" t="s">
        <v>52</v>
      </c>
      <c r="E82" s="22" t="s">
        <v>345</v>
      </c>
      <c r="F82" s="22" t="s">
        <v>1496</v>
      </c>
      <c r="G82" s="61"/>
      <c r="H82" s="151"/>
      <c r="I82" s="88" t="s">
        <v>1336</v>
      </c>
      <c r="J82" s="156" t="s">
        <v>340</v>
      </c>
      <c r="K82" s="141"/>
      <c r="L82" s="141" t="s">
        <v>342</v>
      </c>
      <c r="M82" s="141" t="s">
        <v>268</v>
      </c>
      <c r="N82" s="143" t="s">
        <v>343</v>
      </c>
      <c r="O82" s="126" t="str">
        <f t="shared" ca="1" si="6"/>
        <v>FMT</v>
      </c>
      <c r="P82" s="126">
        <v>32767</v>
      </c>
      <c r="Q82" s="127" t="str">
        <f ca="1">IF(AND(E82="Last notification date",MONTH(TODAY())&gt;9,DAY(TODAY())&gt;9),YEAR(TODAY())&amp;"-"&amp;MONTH(TODAY())&amp;"-"&amp;DAY(TODAY()),IF(AND(E82="Last notification date",MONTH(TODAY())&lt;9,DAY(TODAY())&lt;10),YEAR(TODAY())&amp;"-0"&amp;MONTH(TODAY())&amp;"-0"&amp;DAY(TODAY()),IF(AND(E82="Last notification date",MONTH(TODAY())&gt;9,DAY(TODAY())&lt;10),YEAR(TODAY())&amp;"-"&amp;MONTH(TODAY())&amp;"-0"&amp;DAY(TODAY()),IF(AND(E82="Last notification date",MONTH(TODAY())&lt;10,DAY(TODAY())&gt;9),YEAR(TODAY())&amp;"-0"&amp;MONTH(TODAY())&amp;"-"&amp;DAY(TODAY()),IF(LEFT(G82,4)="{SEC","SEC ID",IF(LEFT(G82,4)="{DAT","DATE",IF(LEFT(G82,4)="{TEX",Val!B$21,IF(LEFT(G82,4)="{ALP",Val!B$20,IF(LEFT(G82,4)="{COU",Val!B$20,IF(OR(LEFT(G82,4)="{ISI",LEFT(G82,4)="{LEI"),Val!B$17,IF(OR(LEFT(G82,4)="{CA_",LEFT(G82,4)="{Mas",LEFT(G82,4)="{Y/N",LEFT(G82,4)="{No ",LEFT(G82,4)="{N/A",LEFT(G82,4)="{Con",LEFT(G82,4)="{LIS"),"LIST","")))))))))))</f>
        <v/>
      </c>
      <c r="R82" s="126">
        <f t="shared" si="7"/>
        <v>630</v>
      </c>
      <c r="S82" s="128"/>
      <c r="T82" s="126" t="str">
        <f t="shared" si="8"/>
        <v>UNK</v>
      </c>
      <c r="U82" s="126" t="str" cm="1">
        <f t="array" aca="1" ref="U82" ca="1">IF(AND(E82="Payment exemption explanation",ISBLANK(F82)=FALSE,F$77="Confirmed"),"FORMAT",IF(AND(E82="Historical Default and Loss Performance Data location",F$3="Public",ISBLANK(F82)=TRUE),"FORMAT",IF(AND(E81="Subject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FORMAT_CHAR</v>
      </c>
      <c r="V82" s="126" t="b" cm="1">
        <f t="array" aca="1" ref="V82" ca="1">IF(OR(LEN(F82)&gt;P82+1),FALSE,IF(LEFT(G82,5)="{TEXT",TRUE,IF(AND(ISBLANK(F82)=FALSE,G82="{DATE_TEXT-YYYY-MM-DD}",LEN(F82)&lt;&gt;10),FALSE,IF(AND(ISBLANK(F82)=FALSE,ISNUMBER(SUMPRODUCT(SEARCH(MID(F82,ROW(INDIRECT("1:"&amp;LEN(TRIM(F82)))),1)," "&amp;W82&amp;CHAR(10)&amp;"""")))=FALSE),FALSE,TRUE))))</f>
        <v>0</v>
      </c>
      <c r="W82" s="127" t="b">
        <f>IF(G82="{Applicable/N/A}","N/Aplicable",IF(E82="Designated Entity LEI","ABCDEFGHIJKLMNOPQRSTUVWXYZ0123456789",IF(OR(G82="{ISIN}",G82="{LEI}"),";ABCDEFGHIJKLMNOPQRSTUVWXYZ0123456789",IF(G82="{Master Trust/Other}","Master TuOhe",IF(E82="Securitisation type","Privateublc",IF(LEFT(G82,4)="{CA_",Val!B$21,IF(G82="{COUNTRY_EU_LIST}"," ;abcdefghijklmnopqrstuvwxyzABCDEFGHIJKLMNOPQRSTUVWXYZ0123456789",IF(OR(G82="{NOTIFICATION ID}",G82="{SECURITISATION ID}"),Val!B$15,IF(G82="{COUNTRY_EU}"," ;abcdefghijklmnopqrstuvwxyzABCDEFGHIJKLMNOPQRSTUVWXYZ",IF(G82="{Confirmed/Unconfirmed}","ConfirmedUnc",IF(G82="{Confirmed/Unconfirmed/N/A}","Confirmed/UncNA",IF(LEFT(G82,4)="{DAT","0123456789-",IF(LEFT(G82,4)="{Y/N","YN",IF(OR(LEFT(G82,4)="{N/A",LEFT(G82,4)="{LIS",LEFT(G82,4)="{No ",LEFT(G82,4)="{SEC",LEFT(G82,4)="{Mas"),Val!B$20,IF(LEFT(G82,4)="{TEX",Val!B$21,IF(LEFT(G82,4)="{ALP",Val!B$20,IF(LEFT(G82,4)="{COU",Val!B$20)))))))))))))))))</f>
        <v>0</v>
      </c>
      <c r="X82" s="132"/>
      <c r="Y82" s="132"/>
      <c r="Z82" s="132"/>
      <c r="AA82" s="132"/>
      <c r="AB82" s="134"/>
      <c r="AC82" s="134"/>
      <c r="AD82" s="132"/>
      <c r="AE82" s="132"/>
      <c r="AF82" s="132"/>
      <c r="AG82" s="129" t="s">
        <v>845</v>
      </c>
      <c r="AH82" s="132"/>
      <c r="AI82" s="117"/>
      <c r="AJ82" s="132"/>
      <c r="AK82" s="75"/>
    </row>
    <row r="83" spans="1:37" s="2" customFormat="1" ht="105" x14ac:dyDescent="0.25">
      <c r="A83" s="15" t="s">
        <v>1231</v>
      </c>
      <c r="B83" s="16" t="s">
        <v>364</v>
      </c>
      <c r="C83" s="20" t="s">
        <v>347</v>
      </c>
      <c r="D83" s="21" t="s">
        <v>52</v>
      </c>
      <c r="E83" s="22" t="s">
        <v>348</v>
      </c>
      <c r="F83" s="22" t="s">
        <v>175</v>
      </c>
      <c r="G83" s="61" t="s">
        <v>190</v>
      </c>
      <c r="H83" s="150" t="s">
        <v>349</v>
      </c>
      <c r="I83" s="93" t="s">
        <v>1371</v>
      </c>
      <c r="J83" s="152" t="s">
        <v>350</v>
      </c>
      <c r="K83" s="140" t="s">
        <v>351</v>
      </c>
      <c r="L83" s="140" t="s">
        <v>352</v>
      </c>
      <c r="M83" s="140" t="s">
        <v>195</v>
      </c>
      <c r="N83" s="142" t="s">
        <v>353</v>
      </c>
      <c r="O83" s="126">
        <f t="shared" ca="1" si="6"/>
        <v>1</v>
      </c>
      <c r="P83" s="126">
        <v>12</v>
      </c>
      <c r="Q83" s="127" t="str">
        <f ca="1">IF(AND(E83="Last notification date",MONTH(TODAY())&gt;9,DAY(TODAY())&gt;9),YEAR(TODAY())&amp;"-"&amp;MONTH(TODAY())&amp;"-"&amp;DAY(TODAY()),IF(AND(E83="Last notification date",MONTH(TODAY())&lt;9,DAY(TODAY())&lt;10),YEAR(TODAY())&amp;"-0"&amp;MONTH(TODAY())&amp;"-0"&amp;DAY(TODAY()),IF(AND(E83="Last notification date",MONTH(TODAY())&gt;9,DAY(TODAY())&lt;10),YEAR(TODAY())&amp;"-"&amp;MONTH(TODAY())&amp;"-0"&amp;DAY(TODAY()),IF(AND(E83="Last notification date",MONTH(TODAY())&lt;10,DAY(TODAY())&gt;9),YEAR(TODAY())&amp;"-0"&amp;MONTH(TODAY())&amp;"-"&amp;DAY(TODAY()),IF(LEFT(G83,4)="{SEC","SEC ID",IF(LEFT(G83,4)="{DAT","DATE",IF(LEFT(G83,4)="{TEX",Val!B$21,IF(LEFT(G83,4)="{ALP",Val!B$20,IF(LEFT(G83,4)="{COU",Val!B$20,IF(OR(LEFT(G83,4)="{ISI",LEFT(G83,4)="{LEI"),Val!B$17,IF(OR(LEFT(G83,4)="{CA_",LEFT(G83,4)="{Mas",LEFT(G83,4)="{Y/N",LEFT(G83,4)="{No ",LEFT(G83,4)="{N/A",LEFT(G83,4)="{Con",LEFT(G83,4)="{LIS"),"LIST","")))))))))))</f>
        <v>LIST</v>
      </c>
      <c r="R83" s="126">
        <f t="shared" si="7"/>
        <v>9</v>
      </c>
      <c r="S83" s="128"/>
      <c r="T83" s="126" t="str">
        <f t="shared" si="8"/>
        <v>UNK</v>
      </c>
      <c r="U83" s="126" t="str" cm="1">
        <f t="array" aca="1" ref="U83" ca="1">IF(AND(E83="Payment exemption explanation",ISBLANK(F83)=FALSE,F$77="Confirmed"),"FORMAT",IF(AND(E83="Historical Default and Loss Performance Data location",F$3="Public",ISBLANK(F83)=TRUE),"FORMAT",IF(AND(E82="Subject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UNK</v>
      </c>
      <c r="V83" s="126" t="b" cm="1">
        <f t="array" aca="1" ref="V83" ca="1">IF(OR(LEN(F83)&gt;P83+1),FALSE,IF(LEFT(G83,5)="{TEXT",TRUE,IF(AND(ISBLANK(F83)=FALSE,G83="{DATE_TEXT-YYYY-MM-DD}",LEN(F83)&lt;&gt;10),FALSE,IF(AND(ISBLANK(F83)=FALSE,ISNUMBER(SUMPRODUCT(SEARCH(MID(F83,ROW(INDIRECT("1:"&amp;LEN(TRIM(F83)))),1)," "&amp;W83&amp;CHAR(10)&amp;"""")))=FALSE),FALSE,TRUE))))</f>
        <v>1</v>
      </c>
      <c r="W83" s="127" t="str">
        <f>IF(G83="{Applicable/N/A}","N/Aplicable",IF(E83="Designated Entity LEI","ABCDEFGHIJKLMNOPQRSTUVWXYZ0123456789",IF(OR(G83="{ISIN}",G83="{LEI}"),";ABCDEFGHIJKLMNOPQRSTUVWXYZ0123456789",IF(G83="{Master Trust/Other}","Master TuOhe",IF(E83="Securitisation type","Privateublc",IF(LEFT(G83,4)="{CA_",Val!B$21,IF(G83="{COUNTRY_EU_LIST}"," ;abcdefghijklmnopqrstuvwxyzABCDEFGHIJKLMNOPQRSTUVWXYZ0123456789",IF(OR(G83="{NOTIFICATION ID}",G83="{SECURITISATION ID}"),Val!B$15,IF(G83="{COUNTRY_EU}"," ;abcdefghijklmnopqrstuvwxyzABCDEFGHIJKLMNOPQRSTUVWXYZ",IF(G83="{Confirmed/Unconfirmed}","ConfirmedUnc",IF(G83="{Confirmed/Unconfirmed/N/A}","Confirmed/UncNA",IF(LEFT(G83,4)="{DAT","0123456789-",IF(LEFT(G83,4)="{Y/N","YN",IF(OR(LEFT(G83,4)="{N/A",LEFT(G83,4)="{LIS",LEFT(G83,4)="{No ",LEFT(G83,4)="{SEC",LEFT(G83,4)="{Mas"),Val!B$20,IF(LEFT(G83,4)="{TEX",Val!B$21,IF(LEFT(G83,4)="{ALP",Val!B$20,IF(LEFT(G83,4)="{COU",Val!B$20)))))))))))))))))</f>
        <v>ConfirmedUnc</v>
      </c>
      <c r="X83" s="132"/>
      <c r="Y83" s="132"/>
      <c r="Z83" s="132"/>
      <c r="AA83" s="132"/>
      <c r="AB83" s="134"/>
      <c r="AC83" s="134"/>
      <c r="AD83" s="132"/>
      <c r="AE83" s="132"/>
      <c r="AF83" s="132"/>
      <c r="AG83" s="129" t="s">
        <v>855</v>
      </c>
      <c r="AH83" s="132"/>
      <c r="AI83" s="117"/>
      <c r="AJ83" s="132"/>
      <c r="AK83" s="75"/>
    </row>
    <row r="84" spans="1:37" s="2" customFormat="1" ht="210" x14ac:dyDescent="0.25">
      <c r="A84" s="15" t="s">
        <v>1232</v>
      </c>
      <c r="B84" s="16" t="s">
        <v>366</v>
      </c>
      <c r="C84" s="20" t="s">
        <v>347</v>
      </c>
      <c r="D84" s="21" t="s">
        <v>52</v>
      </c>
      <c r="E84" s="22" t="s">
        <v>355</v>
      </c>
      <c r="F84" s="22" t="s">
        <v>1497</v>
      </c>
      <c r="G84" s="61" t="s">
        <v>199</v>
      </c>
      <c r="H84" s="151"/>
      <c r="I84" s="88" t="s">
        <v>1326</v>
      </c>
      <c r="J84" s="153" t="s">
        <v>350</v>
      </c>
      <c r="K84" s="144"/>
      <c r="L84" s="144" t="s">
        <v>352</v>
      </c>
      <c r="M84" s="144" t="s">
        <v>195</v>
      </c>
      <c r="N84" s="145" t="s">
        <v>353</v>
      </c>
      <c r="O84" s="126">
        <f t="shared" ca="1" si="6"/>
        <v>1</v>
      </c>
      <c r="P84" s="126">
        <v>10000</v>
      </c>
      <c r="Q84" s="127" t="str">
        <f ca="1">IF(AND(E84="Last notification date",MONTH(TODAY())&gt;9,DAY(TODAY())&gt;9),YEAR(TODAY())&amp;"-"&amp;MONTH(TODAY())&amp;"-"&amp;DAY(TODAY()),IF(AND(E84="Last notification date",MONTH(TODAY())&lt;9,DAY(TODAY())&lt;10),YEAR(TODAY())&amp;"-0"&amp;MONTH(TODAY())&amp;"-0"&amp;DAY(TODAY()),IF(AND(E84="Last notification date",MONTH(TODAY())&gt;9,DAY(TODAY())&lt;10),YEAR(TODAY())&amp;"-"&amp;MONTH(TODAY())&amp;"-0"&amp;DAY(TODAY()),IF(AND(E84="Last notification date",MONTH(TODAY())&lt;10,DAY(TODAY())&gt;9),YEAR(TODAY())&amp;"-0"&amp;MONTH(TODAY())&amp;"-"&amp;DAY(TODAY()),IF(LEFT(G84,4)="{SEC","SEC ID",IF(LEFT(G84,4)="{DAT","DATE",IF(LEFT(G84,4)="{TEX",Val!B$21,IF(LEFT(G84,4)="{ALP",Val!B$20,IF(LEFT(G84,4)="{COU",Val!B$20,IF(OR(LEFT(G84,4)="{ISI",LEFT(G84,4)="{LEI"),Val!B$17,IF(OR(LEFT(G84,4)="{CA_",LEFT(G84,4)="{Mas",LEFT(G84,4)="{Y/N",LEFT(G84,4)="{No ",LEFT(G84,4)="{N/A",LEFT(G84,4)="{Con",LEFT(G84,4)="{LIS"),"LIST","")))))))))))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4" s="126">
        <f t="shared" si="7"/>
        <v>603</v>
      </c>
      <c r="S84" s="128"/>
      <c r="T84" s="126" t="str">
        <f t="shared" si="8"/>
        <v>UNK</v>
      </c>
      <c r="U84" s="126" t="str" cm="1">
        <f t="array" aca="1" ref="U84" ca="1">IF(AND(E84="Payment exemption explanation",ISBLANK(F84)=FALSE,F$77="Confirmed"),"FORMAT",IF(AND(E84="Historical Default and Loss Performance Data location",F$3="Public",ISBLANK(F84)=TRUE),"FORMAT",IF(AND(E83="Subject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TEXT</v>
      </c>
      <c r="V84" s="126" t="b" cm="1">
        <f t="array" aca="1" ref="V84" ca="1">IF(OR(LEN(F84)&gt;P84+1),FALSE,IF(LEFT(G84,5)="{TEXT",TRUE,IF(AND(ISBLANK(F84)=FALSE,G84="{DATE_TEXT-YYYY-MM-DD}",LEN(F84)&lt;&gt;10),FALSE,IF(AND(ISBLANK(F84)=FALSE,ISNUMBER(SUMPRODUCT(SEARCH(MID(F84,ROW(INDIRECT("1:"&amp;LEN(TRIM(F84)))),1)," "&amp;W84&amp;CHAR(10)&amp;"""")))=FALSE),FALSE,TRUE))))</f>
        <v>1</v>
      </c>
      <c r="W84" s="127" t="str">
        <f>IF(G84="{Applicable/N/A}","N/Aplicable",IF(E84="Designated Entity LEI","ABCDEFGHIJKLMNOPQRSTUVWXYZ0123456789",IF(OR(G84="{ISIN}",G84="{LEI}"),";ABCDEFGHIJKLMNOPQRSTUVWXYZ0123456789",IF(G84="{Master Trust/Other}","Master TuOhe",IF(E84="Securitisation type","Privateublc",IF(LEFT(G84,4)="{CA_",Val!B$21,IF(G84="{COUNTRY_EU_LIST}"," ;abcdefghijklmnopqrstuvwxyzABCDEFGHIJKLMNOPQRSTUVWXYZ0123456789",IF(OR(G84="{NOTIFICATION ID}",G84="{SECURITISATION ID}"),Val!B$15,IF(G84="{COUNTRY_EU}"," ;abcdefghijklmnopqrstuvwxyzABCDEFGHIJKLMNOPQRSTUVWXYZ",IF(G84="{Confirmed/Unconfirmed}","ConfirmedUnc",IF(G84="{Confirmed/Unconfirmed/N/A}","Confirmed/UncNA",IF(LEFT(G84,4)="{DAT","0123456789-",IF(LEFT(G84,4)="{Y/N","YN",IF(OR(LEFT(G84,4)="{N/A",LEFT(G84,4)="{LIS",LEFT(G84,4)="{No ",LEFT(G84,4)="{SEC",LEFT(G84,4)="{Mas"),Val!B$20,IF(LEFT(G84,4)="{TEX",Val!B$21,IF(LEFT(G84,4)="{ALP",Val!B$20,IF(LEFT(G84,4)="{COU",Val!B$20)))))))))))))))))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4" s="132"/>
      <c r="Y84" s="132"/>
      <c r="Z84" s="132"/>
      <c r="AA84" s="132"/>
      <c r="AB84" s="134"/>
      <c r="AC84" s="134"/>
      <c r="AD84" s="132"/>
      <c r="AE84" s="132"/>
      <c r="AF84" s="132"/>
      <c r="AG84" s="129" t="s">
        <v>843</v>
      </c>
      <c r="AH84" s="132"/>
      <c r="AI84" s="117"/>
      <c r="AJ84" s="132"/>
      <c r="AK84" s="75"/>
    </row>
    <row r="85" spans="1:37" s="2" customFormat="1" ht="105" x14ac:dyDescent="0.25">
      <c r="A85" s="15" t="s">
        <v>1233</v>
      </c>
      <c r="B85" s="16" t="s">
        <v>368</v>
      </c>
      <c r="C85" s="17" t="s">
        <v>347</v>
      </c>
      <c r="D85" s="18" t="s">
        <v>62</v>
      </c>
      <c r="E85" s="23" t="s">
        <v>357</v>
      </c>
      <c r="F85" s="62" t="s">
        <v>1486</v>
      </c>
      <c r="G85" s="108" t="s">
        <v>34</v>
      </c>
      <c r="H85" s="43" t="s">
        <v>358</v>
      </c>
      <c r="I85" s="88" t="s">
        <v>1389</v>
      </c>
      <c r="J85" s="153"/>
      <c r="K85" s="144"/>
      <c r="L85" s="144"/>
      <c r="M85" s="144"/>
      <c r="N85" s="145"/>
      <c r="O85" s="126">
        <f t="shared" ca="1" si="6"/>
        <v>1</v>
      </c>
      <c r="P85" s="126">
        <v>20</v>
      </c>
      <c r="Q85" s="127" t="str">
        <f ca="1">IF(AND(E85="Last notification date",MONTH(TODAY())&gt;9,DAY(TODAY())&gt;9),YEAR(TODAY())&amp;"-"&amp;MONTH(TODAY())&amp;"-"&amp;DAY(TODAY()),IF(AND(E85="Last notification date",MONTH(TODAY())&lt;9,DAY(TODAY())&lt;10),YEAR(TODAY())&amp;"-0"&amp;MONTH(TODAY())&amp;"-0"&amp;DAY(TODAY()),IF(AND(E85="Last notification date",MONTH(TODAY())&gt;9,DAY(TODAY())&lt;10),YEAR(TODAY())&amp;"-"&amp;MONTH(TODAY())&amp;"-0"&amp;DAY(TODAY()),IF(AND(E85="Last notification date",MONTH(TODAY())&lt;10,DAY(TODAY())&gt;9),YEAR(TODAY())&amp;"-0"&amp;MONTH(TODAY())&amp;"-"&amp;DAY(TODAY()),IF(LEFT(G85,4)="{SEC","SEC ID",IF(LEFT(G85,4)="{DAT","DATE",IF(LEFT(G85,4)="{TEX",Val!B$21,IF(LEFT(G85,4)="{ALP",Val!B$20,IF(LEFT(G85,4)="{COU",Val!B$20,IF(OR(LEFT(G85,4)="{ISI",LEFT(G85,4)="{LEI"),Val!B$17,IF(OR(LEFT(G85,4)="{CA_",LEFT(G85,4)="{Mas",LEFT(G85,4)="{Y/N",LEFT(G85,4)="{No ",LEFT(G85,4)="{N/A",LEFT(G85,4)="{Con",LEFT(G85,4)="{LIS"),"LIST","")))))))))))</f>
        <v>;ABCDEFGHIJKLMNOPQRSTUVWXYZ0123456789</v>
      </c>
      <c r="R85" s="126">
        <f t="shared" si="7"/>
        <v>20</v>
      </c>
      <c r="S85" s="128"/>
      <c r="T85" s="126" t="str">
        <f t="shared" si="8"/>
        <v>UNK</v>
      </c>
      <c r="U85" s="126" t="str" cm="1">
        <f t="array" aca="1" ref="U85" ca="1">IF(AND(E85="Payment exemption explanation",ISBLANK(F85)=FALSE,F$77="Confirmed"),"FORMAT",IF(AND(E85="Historical Default and Loss Performance Data location",F$3="Public",ISBLANK(F85)=TRUE),"FORMAT",IF(AND(E84="Subject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UNK</v>
      </c>
      <c r="V85" s="126" t="b" cm="1">
        <f t="array" aca="1" ref="V85" ca="1">IF(OR(LEN(F85)&gt;P85+1),FALSE,IF(LEFT(G85,5)="{TEXT",TRUE,IF(AND(ISBLANK(F85)=FALSE,G85="{DATE_TEXT-YYYY-MM-DD}",LEN(F85)&lt;&gt;10),FALSE,IF(AND(ISBLANK(F85)=FALSE,ISNUMBER(SUMPRODUCT(SEARCH(MID(F85,ROW(INDIRECT("1:"&amp;LEN(TRIM(F85)))),1)," "&amp;W85&amp;CHAR(10)&amp;"""")))=FALSE),FALSE,TRUE))))</f>
        <v>1</v>
      </c>
      <c r="W85" s="127" t="str">
        <f>IF(G85="{Applicable/N/A}","N/Aplicable",IF(E85="Designated Entity LEI","ABCDEFGHIJKLMNOPQRSTUVWXYZ0123456789",IF(OR(G85="{ISIN}",G85="{LEI}"),";ABCDEFGHIJKLMNOPQRSTUVWXYZ0123456789",IF(G85="{Master Trust/Other}","Master TuOhe",IF(E85="Securitisation type","Privateublc",IF(LEFT(G85,4)="{CA_",Val!B$21,IF(G85="{COUNTRY_EU_LIST}"," ;abcdefghijklmnopqrstuvwxyzABCDEFGHIJKLMNOPQRSTUVWXYZ0123456789",IF(OR(G85="{NOTIFICATION ID}",G85="{SECURITISATION ID}"),Val!B$15,IF(G85="{COUNTRY_EU}"," ;abcdefghijklmnopqrstuvwxyzABCDEFGHIJKLMNOPQRSTUVWXYZ",IF(G85="{Confirmed/Unconfirmed}","ConfirmedUnc",IF(G85="{Confirmed/Unconfirmed/N/A}","Confirmed/UncNA",IF(LEFT(G85,4)="{DAT","0123456789-",IF(LEFT(G85,4)="{Y/N","YN",IF(OR(LEFT(G85,4)="{N/A",LEFT(G85,4)="{LIS",LEFT(G85,4)="{No ",LEFT(G85,4)="{SEC",LEFT(G85,4)="{Mas"),Val!B$20,IF(LEFT(G85,4)="{TEX",Val!B$21,IF(LEFT(G85,4)="{ALP",Val!B$20,IF(LEFT(G85,4)="{COU",Val!B$20)))))))))))))))))</f>
        <v>;ABCDEFGHIJKLMNOPQRSTUVWXYZ0123456789</v>
      </c>
      <c r="X85" s="132"/>
      <c r="Y85" s="132"/>
      <c r="Z85" s="132"/>
      <c r="AA85" s="132"/>
      <c r="AB85" s="134"/>
      <c r="AC85" s="134"/>
      <c r="AD85" s="132"/>
      <c r="AE85" s="132"/>
      <c r="AF85" s="132"/>
      <c r="AG85" s="129" t="s">
        <v>857</v>
      </c>
      <c r="AH85" s="132"/>
      <c r="AI85" s="117"/>
      <c r="AJ85" s="132"/>
      <c r="AK85" s="75"/>
    </row>
    <row r="86" spans="1:37" s="2" customFormat="1" ht="120.75" x14ac:dyDescent="0.25">
      <c r="A86" s="15" t="s">
        <v>1234</v>
      </c>
      <c r="B86" s="16" t="s">
        <v>370</v>
      </c>
      <c r="C86" s="17" t="s">
        <v>347</v>
      </c>
      <c r="D86" s="18" t="s">
        <v>62</v>
      </c>
      <c r="E86" s="23" t="s">
        <v>1050</v>
      </c>
      <c r="F86" s="62" t="s">
        <v>1470</v>
      </c>
      <c r="G86" s="108" t="s">
        <v>154</v>
      </c>
      <c r="H86" s="43" t="s">
        <v>1051</v>
      </c>
      <c r="I86" s="88" t="s">
        <v>1390</v>
      </c>
      <c r="J86" s="153" t="s">
        <v>350</v>
      </c>
      <c r="K86" s="144"/>
      <c r="L86" s="144" t="s">
        <v>352</v>
      </c>
      <c r="M86" s="144" t="s">
        <v>34</v>
      </c>
      <c r="N86" s="145" t="s">
        <v>353</v>
      </c>
      <c r="O86" s="126">
        <f t="shared" ca="1" si="6"/>
        <v>1</v>
      </c>
      <c r="P86" s="126">
        <v>100</v>
      </c>
      <c r="Q86" s="127" t="str">
        <f ca="1">IF(AND(E86="Last notification date",MONTH(TODAY())&gt;9,DAY(TODAY())&gt;9),YEAR(TODAY())&amp;"-"&amp;MONTH(TODAY())&amp;"-"&amp;DAY(TODAY()),IF(AND(E86="Last notification date",MONTH(TODAY())&lt;9,DAY(TODAY())&lt;10),YEAR(TODAY())&amp;"-0"&amp;MONTH(TODAY())&amp;"-0"&amp;DAY(TODAY()),IF(AND(E86="Last notification date",MONTH(TODAY())&gt;9,DAY(TODAY())&lt;10),YEAR(TODAY())&amp;"-"&amp;MONTH(TODAY())&amp;"-0"&amp;DAY(TODAY()),IF(AND(E86="Last notification date",MONTH(TODAY())&lt;10,DAY(TODAY())&gt;9),YEAR(TODAY())&amp;"-0"&amp;MONTH(TODAY())&amp;"-"&amp;DAY(TODAY()),IF(LEFT(G86,4)="{SEC","SEC ID",IF(LEFT(G86,4)="{DAT","DATE",IF(LEFT(G86,4)="{TEX",Val!B$21,IF(LEFT(G86,4)="{ALP",Val!B$20,IF(LEFT(G86,4)="{COU",Val!B$20,IF(OR(LEFT(G86,4)="{ISI",LEFT(G86,4)="{LEI"),Val!B$17,IF(OR(LEFT(G86,4)="{CA_",LEFT(G86,4)="{Mas",LEFT(G86,4)="{Y/N",LEFT(G86,4)="{No ",LEFT(G86,4)="{N/A",LEFT(G86,4)="{Con",LEFT(G86,4)="{LIS"),"LIST","")))))))))))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86" s="126">
        <f t="shared" si="7"/>
        <v>4</v>
      </c>
      <c r="S86" s="128"/>
      <c r="T86" s="126" t="str">
        <f t="shared" si="8"/>
        <v>UNK</v>
      </c>
      <c r="U86" s="126" t="str" cm="1">
        <f t="array" aca="1" ref="U86" ca="1">IF(AND(E86="Payment exemption explanation",ISBLANK(F86)=FALSE,F$77="Confirmed"),"FORMAT",IF(AND(E86="Historical Default and Loss Performance Data location",F$3="Public",ISBLANK(F86)=TRUE),"FORMAT",IF(AND(E85="Subject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TEXT</v>
      </c>
      <c r="V86" s="126" t="b" cm="1">
        <f t="array" aca="1" ref="V86" ca="1">IF(OR(LEN(F86)&gt;P86+1),FALSE,IF(LEFT(G86,5)="{TEXT",TRUE,IF(AND(ISBLANK(F86)=FALSE,G86="{DATE_TEXT-YYYY-MM-DD}",LEN(F86)&lt;&gt;10),FALSE,IF(AND(ISBLANK(F86)=FALSE,ISNUMBER(SUMPRODUCT(SEARCH(MID(F86,ROW(INDIRECT("1:"&amp;LEN(TRIM(F86)))),1)," "&amp;W86&amp;CHAR(10)&amp;"""")))=FALSE),FALSE,TRUE))))</f>
        <v>1</v>
      </c>
      <c r="W86" s="127" t="str">
        <f>IF(G86="{Applicable/N/A}","N/Aplicable",IF(E86="Designated Entity LEI","ABCDEFGHIJKLMNOPQRSTUVWXYZ0123456789",IF(OR(G86="{ISIN}",G86="{LEI}"),";ABCDEFGHIJKLMNOPQRSTUVWXYZ0123456789",IF(G86="{Master Trust/Other}","Master TuOhe",IF(E86="Securitisation type","Privateublc",IF(LEFT(G86,4)="{CA_",Val!B$21,IF(G86="{COUNTRY_EU_LIST}"," ;abcdefghijklmnopqrstuvwxyzABCDEFGHIJKLMNOPQRSTUVWXYZ0123456789",IF(OR(G86="{NOTIFICATION ID}",G86="{SECURITISATION ID}"),Val!B$15,IF(G86="{COUNTRY_EU}"," ;abcdefghijklmnopqrstuvwxyzABCDEFGHIJKLMNOPQRSTUVWXYZ",IF(G86="{Confirmed/Unconfirmed}","ConfirmedUnc",IF(G86="{Confirmed/Unconfirmed/N/A}","Confirmed/UncNA",IF(LEFT(G86,4)="{DAT","0123456789-",IF(LEFT(G86,4)="{Y/N","YN",IF(OR(LEFT(G86,4)="{N/A",LEFT(G86,4)="{LIS",LEFT(G86,4)="{No ",LEFT(G86,4)="{SEC",LEFT(G86,4)="{Mas"),Val!B$20,IF(LEFT(G86,4)="{TEX",Val!B$21,IF(LEFT(G86,4)="{ALP",Val!B$20,IF(LEFT(G86,4)="{COU",Val!B$20)))))))))))))))))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86" s="132"/>
      <c r="Y86" s="132"/>
      <c r="Z86" s="132"/>
      <c r="AA86" s="132"/>
      <c r="AB86" s="134"/>
      <c r="AC86" s="134"/>
      <c r="AD86" s="132"/>
      <c r="AE86" s="132"/>
      <c r="AF86" s="132"/>
      <c r="AG86" s="129" t="s">
        <v>861</v>
      </c>
      <c r="AH86" s="132"/>
      <c r="AI86" s="117"/>
      <c r="AJ86" s="132"/>
      <c r="AK86" s="75"/>
    </row>
    <row r="87" spans="1:37" s="2" customFormat="1" ht="120" x14ac:dyDescent="0.25">
      <c r="A87" s="15" t="s">
        <v>1235</v>
      </c>
      <c r="B87" s="16" t="s">
        <v>372</v>
      </c>
      <c r="C87" s="20" t="s">
        <v>347</v>
      </c>
      <c r="D87" s="21" t="s">
        <v>52</v>
      </c>
      <c r="E87" s="22" t="s">
        <v>360</v>
      </c>
      <c r="F87" s="22" t="s">
        <v>108</v>
      </c>
      <c r="G87" s="61" t="s">
        <v>41</v>
      </c>
      <c r="H87" s="43" t="s">
        <v>361</v>
      </c>
      <c r="I87" s="93" t="s">
        <v>1337</v>
      </c>
      <c r="J87" s="153" t="s">
        <v>350</v>
      </c>
      <c r="K87" s="144"/>
      <c r="L87" s="144" t="s">
        <v>352</v>
      </c>
      <c r="M87" s="144" t="s">
        <v>171</v>
      </c>
      <c r="N87" s="145" t="s">
        <v>353</v>
      </c>
      <c r="O87" s="126">
        <f t="shared" ca="1" si="6"/>
        <v>1</v>
      </c>
      <c r="P87" s="126">
        <v>1</v>
      </c>
      <c r="Q87" s="127" t="str">
        <f ca="1">IF(AND(E87="Last notification date",MONTH(TODAY())&gt;9,DAY(TODAY())&gt;9),YEAR(TODAY())&amp;"-"&amp;MONTH(TODAY())&amp;"-"&amp;DAY(TODAY()),IF(AND(E87="Last notification date",MONTH(TODAY())&lt;9,DAY(TODAY())&lt;10),YEAR(TODAY())&amp;"-0"&amp;MONTH(TODAY())&amp;"-0"&amp;DAY(TODAY()),IF(AND(E87="Last notification date",MONTH(TODAY())&gt;9,DAY(TODAY())&lt;10),YEAR(TODAY())&amp;"-"&amp;MONTH(TODAY())&amp;"-0"&amp;DAY(TODAY()),IF(AND(E87="Last notification date",MONTH(TODAY())&lt;10,DAY(TODAY())&gt;9),YEAR(TODAY())&amp;"-0"&amp;MONTH(TODAY())&amp;"-"&amp;DAY(TODAY()),IF(LEFT(G87,4)="{SEC","SEC ID",IF(LEFT(G87,4)="{DAT","DATE",IF(LEFT(G87,4)="{TEX",Val!B$21,IF(LEFT(G87,4)="{ALP",Val!B$20,IF(LEFT(G87,4)="{COU",Val!B$20,IF(OR(LEFT(G87,4)="{ISI",LEFT(G87,4)="{LEI"),Val!B$17,IF(OR(LEFT(G87,4)="{CA_",LEFT(G87,4)="{Mas",LEFT(G87,4)="{Y/N",LEFT(G87,4)="{No ",LEFT(G87,4)="{N/A",LEFT(G87,4)="{Con",LEFT(G87,4)="{LIS"),"LIST","")))))))))))</f>
        <v>LIST</v>
      </c>
      <c r="R87" s="126">
        <f t="shared" si="7"/>
        <v>1</v>
      </c>
      <c r="S87" s="128"/>
      <c r="T87" s="126" t="str">
        <f t="shared" si="8"/>
        <v>UNK</v>
      </c>
      <c r="U87" s="126" t="str" cm="1">
        <f t="array" aca="1" ref="U87" ca="1">IF(AND(E87="Payment exemption explanation",ISBLANK(F87)=FALSE,F$77="Confirmed"),"FORMAT",IF(AND(E87="Historical Default and Loss Performance Data location",F$3="Public",ISBLANK(F87)=TRUE),"FORMAT",IF(AND(E86="Subject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UNK</v>
      </c>
      <c r="V87" s="126" t="b" cm="1">
        <f t="array" aca="1" ref="V87" ca="1">IF(OR(LEN(F87)&gt;P87+1),FALSE,IF(LEFT(G87,5)="{TEXT",TRUE,IF(AND(ISBLANK(F87)=FALSE,G87="{DATE_TEXT-YYYY-MM-DD}",LEN(F87)&lt;&gt;10),FALSE,IF(AND(ISBLANK(F87)=FALSE,ISNUMBER(SUMPRODUCT(SEARCH(MID(F87,ROW(INDIRECT("1:"&amp;LEN(TRIM(F87)))),1)," "&amp;W87&amp;CHAR(10)&amp;"""")))=FALSE),FALSE,TRUE))))</f>
        <v>1</v>
      </c>
      <c r="W87" s="127" t="str">
        <f>IF(G87="{Applicable/N/A}","N/Aplicable",IF(E87="Designated Entity LEI","ABCDEFGHIJKLMNOPQRSTUVWXYZ0123456789",IF(OR(G87="{ISIN}",G87="{LEI}"),";ABCDEFGHIJKLMNOPQRSTUVWXYZ0123456789",IF(G87="{Master Trust/Other}","Master TuOhe",IF(E87="Securitisation type","Privateublc",IF(LEFT(G87,4)="{CA_",Val!B$21,IF(G87="{COUNTRY_EU_LIST}"," ;abcdefghijklmnopqrstuvwxyzABCDEFGHIJKLMNOPQRSTUVWXYZ0123456789",IF(OR(G87="{NOTIFICATION ID}",G87="{SECURITISATION ID}"),Val!B$15,IF(G87="{COUNTRY_EU}"," ;abcdefghijklmnopqrstuvwxyzABCDEFGHIJKLMNOPQRSTUVWXYZ",IF(G87="{Confirmed/Unconfirmed}","ConfirmedUnc",IF(G87="{Confirmed/Unconfirmed/N/A}","Confirmed/UncNA",IF(LEFT(G87,4)="{DAT","0123456789-",IF(LEFT(G87,4)="{Y/N","YN",IF(OR(LEFT(G87,4)="{N/A",LEFT(G87,4)="{LIS",LEFT(G87,4)="{No ",LEFT(G87,4)="{SEC",LEFT(G87,4)="{Mas"),Val!B$20,IF(LEFT(G87,4)="{TEX",Val!B$21,IF(LEFT(G87,4)="{ALP",Val!B$20,IF(LEFT(G87,4)="{COU",Val!B$20)))))))))))))))))</f>
        <v>YN</v>
      </c>
      <c r="X87" s="132"/>
      <c r="Y87" s="132"/>
      <c r="Z87" s="132"/>
      <c r="AA87" s="132"/>
      <c r="AB87" s="134"/>
      <c r="AC87" s="134"/>
      <c r="AD87" s="132"/>
      <c r="AE87" s="132"/>
      <c r="AF87" s="132"/>
      <c r="AG87" s="129" t="s">
        <v>865</v>
      </c>
      <c r="AH87" s="132"/>
      <c r="AI87" s="117"/>
      <c r="AJ87" s="132"/>
      <c r="AK87" s="75"/>
    </row>
    <row r="88" spans="1:37" s="2" customFormat="1" ht="120" x14ac:dyDescent="0.25">
      <c r="A88" s="15" t="s">
        <v>1236</v>
      </c>
      <c r="B88" s="16" t="s">
        <v>375</v>
      </c>
      <c r="C88" s="20" t="s">
        <v>347</v>
      </c>
      <c r="D88" s="21" t="s">
        <v>52</v>
      </c>
      <c r="E88" s="22" t="s">
        <v>363</v>
      </c>
      <c r="F88" s="22" t="s">
        <v>108</v>
      </c>
      <c r="G88" s="61" t="s">
        <v>41</v>
      </c>
      <c r="H88" s="43" t="s">
        <v>1131</v>
      </c>
      <c r="I88" s="93" t="s">
        <v>1338</v>
      </c>
      <c r="J88" s="153" t="s">
        <v>350</v>
      </c>
      <c r="K88" s="144"/>
      <c r="L88" s="144" t="s">
        <v>352</v>
      </c>
      <c r="M88" s="144" t="s">
        <v>171</v>
      </c>
      <c r="N88" s="145" t="s">
        <v>353</v>
      </c>
      <c r="O88" s="126">
        <f t="shared" ca="1" si="6"/>
        <v>1</v>
      </c>
      <c r="P88" s="126">
        <v>1</v>
      </c>
      <c r="Q88" s="127" t="str">
        <f ca="1">IF(AND(E88="Last notification date",MONTH(TODAY())&gt;9,DAY(TODAY())&gt;9),YEAR(TODAY())&amp;"-"&amp;MONTH(TODAY())&amp;"-"&amp;DAY(TODAY()),IF(AND(E88="Last notification date",MONTH(TODAY())&lt;9,DAY(TODAY())&lt;10),YEAR(TODAY())&amp;"-0"&amp;MONTH(TODAY())&amp;"-0"&amp;DAY(TODAY()),IF(AND(E88="Last notification date",MONTH(TODAY())&gt;9,DAY(TODAY())&lt;10),YEAR(TODAY())&amp;"-"&amp;MONTH(TODAY())&amp;"-0"&amp;DAY(TODAY()),IF(AND(E88="Last notification date",MONTH(TODAY())&lt;10,DAY(TODAY())&gt;9),YEAR(TODAY())&amp;"-0"&amp;MONTH(TODAY())&amp;"-"&amp;DAY(TODAY()),IF(LEFT(G88,4)="{SEC","SEC ID",IF(LEFT(G88,4)="{DAT","DATE",IF(LEFT(G88,4)="{TEX",Val!B$21,IF(LEFT(G88,4)="{ALP",Val!B$20,IF(LEFT(G88,4)="{COU",Val!B$20,IF(OR(LEFT(G88,4)="{ISI",LEFT(G88,4)="{LEI"),Val!B$17,IF(OR(LEFT(G88,4)="{CA_",LEFT(G88,4)="{Mas",LEFT(G88,4)="{Y/N",LEFT(G88,4)="{No ",LEFT(G88,4)="{N/A",LEFT(G88,4)="{Con",LEFT(G88,4)="{LIS"),"LIST","")))))))))))</f>
        <v>LIST</v>
      </c>
      <c r="R88" s="126">
        <f t="shared" si="7"/>
        <v>1</v>
      </c>
      <c r="S88" s="128"/>
      <c r="T88" s="126" t="str">
        <f t="shared" si="8"/>
        <v>UNK</v>
      </c>
      <c r="U88" s="126" t="str" cm="1">
        <f t="array" aca="1" ref="U88" ca="1">IF(AND(E88="Payment exemption explanation",ISBLANK(F88)=FALSE,F$77="Confirmed"),"FORMAT",IF(AND(E88="Historical Default and Loss Performance Data location",F$3="Public",ISBLANK(F88)=TRUE),"FORMAT",IF(AND(E87="Subject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UNK</v>
      </c>
      <c r="V88" s="126" t="b" cm="1">
        <f t="array" aca="1" ref="V88" ca="1">IF(OR(LEN(F88)&gt;P88+1),FALSE,IF(LEFT(G88,5)="{TEXT",TRUE,IF(AND(ISBLANK(F88)=FALSE,G88="{DATE_TEXT-YYYY-MM-DD}",LEN(F88)&lt;&gt;10),FALSE,IF(AND(ISBLANK(F88)=FALSE,ISNUMBER(SUMPRODUCT(SEARCH(MID(F88,ROW(INDIRECT("1:"&amp;LEN(TRIM(F88)))),1)," "&amp;W88&amp;CHAR(10)&amp;"""")))=FALSE),FALSE,TRUE))))</f>
        <v>1</v>
      </c>
      <c r="W88" s="127" t="str">
        <f>IF(G88="{Applicable/N/A}","N/Aplicable",IF(E88="Designated Entity LEI","ABCDEFGHIJKLMNOPQRSTUVWXYZ0123456789",IF(OR(G88="{ISIN}",G88="{LEI}"),";ABCDEFGHIJKLMNOPQRSTUVWXYZ0123456789",IF(G88="{Master Trust/Other}","Master TuOhe",IF(E88="Securitisation type","Privateublc",IF(LEFT(G88,4)="{CA_",Val!B$21,IF(G88="{COUNTRY_EU_LIST}"," ;abcdefghijklmnopqrstuvwxyzABCDEFGHIJKLMNOPQRSTUVWXYZ0123456789",IF(OR(G88="{NOTIFICATION ID}",G88="{SECURITISATION ID}"),Val!B$15,IF(G88="{COUNTRY_EU}"," ;abcdefghijklmnopqrstuvwxyzABCDEFGHIJKLMNOPQRSTUVWXYZ",IF(G88="{Confirmed/Unconfirmed}","ConfirmedUnc",IF(G88="{Confirmed/Unconfirmed/N/A}","Confirmed/UncNA",IF(LEFT(G88,4)="{DAT","0123456789-",IF(LEFT(G88,4)="{Y/N","YN",IF(OR(LEFT(G88,4)="{N/A",LEFT(G88,4)="{LIS",LEFT(G88,4)="{No ",LEFT(G88,4)="{SEC",LEFT(G88,4)="{Mas"),Val!B$20,IF(LEFT(G88,4)="{TEX",Val!B$21,IF(LEFT(G88,4)="{ALP",Val!B$20,IF(LEFT(G88,4)="{COU",Val!B$20)))))))))))))))))</f>
        <v>YN</v>
      </c>
      <c r="X88" s="132"/>
      <c r="Y88" s="132"/>
      <c r="Z88" s="132"/>
      <c r="AA88" s="132"/>
      <c r="AB88" s="134"/>
      <c r="AC88" s="134"/>
      <c r="AD88" s="132"/>
      <c r="AE88" s="132"/>
      <c r="AF88" s="132"/>
      <c r="AG88" s="129" t="s">
        <v>867</v>
      </c>
      <c r="AH88" s="132"/>
      <c r="AI88" s="117"/>
      <c r="AJ88" s="132"/>
      <c r="AK88" s="75"/>
    </row>
    <row r="89" spans="1:37" s="2" customFormat="1" ht="120" x14ac:dyDescent="0.25">
      <c r="A89" s="15" t="s">
        <v>1237</v>
      </c>
      <c r="B89" s="16" t="s">
        <v>377</v>
      </c>
      <c r="C89" s="20" t="s">
        <v>347</v>
      </c>
      <c r="D89" s="21" t="s">
        <v>52</v>
      </c>
      <c r="E89" s="22" t="s">
        <v>365</v>
      </c>
      <c r="F89" s="22" t="s">
        <v>108</v>
      </c>
      <c r="G89" s="61" t="s">
        <v>41</v>
      </c>
      <c r="H89" s="43" t="s">
        <v>1132</v>
      </c>
      <c r="I89" s="93" t="s">
        <v>1339</v>
      </c>
      <c r="J89" s="153" t="s">
        <v>350</v>
      </c>
      <c r="K89" s="144"/>
      <c r="L89" s="144" t="s">
        <v>352</v>
      </c>
      <c r="M89" s="144" t="s">
        <v>171</v>
      </c>
      <c r="N89" s="145" t="s">
        <v>353</v>
      </c>
      <c r="O89" s="126">
        <f t="shared" ca="1" si="6"/>
        <v>1</v>
      </c>
      <c r="P89" s="126">
        <v>1</v>
      </c>
      <c r="Q89" s="127" t="str">
        <f ca="1">IF(AND(E89="Last notification date",MONTH(TODAY())&gt;9,DAY(TODAY())&gt;9),YEAR(TODAY())&amp;"-"&amp;MONTH(TODAY())&amp;"-"&amp;DAY(TODAY()),IF(AND(E89="Last notification date",MONTH(TODAY())&lt;9,DAY(TODAY())&lt;10),YEAR(TODAY())&amp;"-0"&amp;MONTH(TODAY())&amp;"-0"&amp;DAY(TODAY()),IF(AND(E89="Last notification date",MONTH(TODAY())&gt;9,DAY(TODAY())&lt;10),YEAR(TODAY())&amp;"-"&amp;MONTH(TODAY())&amp;"-0"&amp;DAY(TODAY()),IF(AND(E89="Last notification date",MONTH(TODAY())&lt;10,DAY(TODAY())&gt;9),YEAR(TODAY())&amp;"-0"&amp;MONTH(TODAY())&amp;"-"&amp;DAY(TODAY()),IF(LEFT(G89,4)="{SEC","SEC ID",IF(LEFT(G89,4)="{DAT","DATE",IF(LEFT(G89,4)="{TEX",Val!B$21,IF(LEFT(G89,4)="{ALP",Val!B$20,IF(LEFT(G89,4)="{COU",Val!B$20,IF(OR(LEFT(G89,4)="{ISI",LEFT(G89,4)="{LEI"),Val!B$17,IF(OR(LEFT(G89,4)="{CA_",LEFT(G89,4)="{Mas",LEFT(G89,4)="{Y/N",LEFT(G89,4)="{No ",LEFT(G89,4)="{N/A",LEFT(G89,4)="{Con",LEFT(G89,4)="{LIS"),"LIST","")))))))))))</f>
        <v>LIST</v>
      </c>
      <c r="R89" s="126">
        <f t="shared" si="7"/>
        <v>1</v>
      </c>
      <c r="S89" s="128"/>
      <c r="T89" s="126" t="str">
        <f t="shared" si="8"/>
        <v>UNK</v>
      </c>
      <c r="U89" s="126" t="str" cm="1">
        <f t="array" aca="1" ref="U89" ca="1">IF(AND(E89="Payment exemption explanation",ISBLANK(F89)=FALSE,F$77="Confirmed"),"FORMAT",IF(AND(E89="Historical Default and Loss Performance Data location",F$3="Public",ISBLANK(F89)=TRUE),"FORMAT",IF(AND(E88="Subject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UNK</v>
      </c>
      <c r="V89" s="126" t="b" cm="1">
        <f t="array" aca="1" ref="V89" ca="1">IF(OR(LEN(F89)&gt;P89+1),FALSE,IF(LEFT(G89,5)="{TEXT",TRUE,IF(AND(ISBLANK(F89)=FALSE,G89="{DATE_TEXT-YYYY-MM-DD}",LEN(F89)&lt;&gt;10),FALSE,IF(AND(ISBLANK(F89)=FALSE,ISNUMBER(SUMPRODUCT(SEARCH(MID(F89,ROW(INDIRECT("1:"&amp;LEN(TRIM(F89)))),1)," "&amp;W89&amp;CHAR(10)&amp;"""")))=FALSE),FALSE,TRUE))))</f>
        <v>1</v>
      </c>
      <c r="W89" s="127" t="str">
        <f>IF(G89="{Applicable/N/A}","N/Aplicable",IF(E89="Designated Entity LEI","ABCDEFGHIJKLMNOPQRSTUVWXYZ0123456789",IF(OR(G89="{ISIN}",G89="{LEI}"),";ABCDEFGHIJKLMNOPQRSTUVWXYZ0123456789",IF(G89="{Master Trust/Other}","Master TuOhe",IF(E89="Securitisation type","Privateublc",IF(LEFT(G89,4)="{CA_",Val!B$21,IF(G89="{COUNTRY_EU_LIST}"," ;abcdefghijklmnopqrstuvwxyzABCDEFGHIJKLMNOPQRSTUVWXYZ0123456789",IF(OR(G89="{NOTIFICATION ID}",G89="{SECURITISATION ID}"),Val!B$15,IF(G89="{COUNTRY_EU}"," ;abcdefghijklmnopqrstuvwxyzABCDEFGHIJKLMNOPQRSTUVWXYZ",IF(G89="{Confirmed/Unconfirmed}","ConfirmedUnc",IF(G89="{Confirmed/Unconfirmed/N/A}","Confirmed/UncNA",IF(LEFT(G89,4)="{DAT","0123456789-",IF(LEFT(G89,4)="{Y/N","YN",IF(OR(LEFT(G89,4)="{N/A",LEFT(G89,4)="{LIS",LEFT(G89,4)="{No ",LEFT(G89,4)="{SEC",LEFT(G89,4)="{Mas"),Val!B$20,IF(LEFT(G89,4)="{TEX",Val!B$21,IF(LEFT(G89,4)="{ALP",Val!B$20,IF(LEFT(G89,4)="{COU",Val!B$20)))))))))))))))))</f>
        <v>YN</v>
      </c>
      <c r="X89" s="132"/>
      <c r="Y89" s="132"/>
      <c r="Z89" s="132"/>
      <c r="AA89" s="132"/>
      <c r="AB89" s="134"/>
      <c r="AC89" s="134"/>
      <c r="AD89" s="132"/>
      <c r="AE89" s="132"/>
      <c r="AF89" s="132"/>
      <c r="AG89" s="129" t="s">
        <v>869</v>
      </c>
      <c r="AH89" s="132"/>
      <c r="AI89" s="117"/>
      <c r="AJ89" s="132"/>
      <c r="AK89" s="75"/>
    </row>
    <row r="90" spans="1:37" s="2" customFormat="1" ht="120" x14ac:dyDescent="0.25">
      <c r="A90" s="15" t="s">
        <v>1238</v>
      </c>
      <c r="B90" s="16" t="s">
        <v>385</v>
      </c>
      <c r="C90" s="20" t="s">
        <v>347</v>
      </c>
      <c r="D90" s="21" t="s">
        <v>52</v>
      </c>
      <c r="E90" s="22" t="s">
        <v>367</v>
      </c>
      <c r="F90" s="22" t="s">
        <v>149</v>
      </c>
      <c r="G90" s="61" t="s">
        <v>41</v>
      </c>
      <c r="H90" s="43" t="s">
        <v>1133</v>
      </c>
      <c r="I90" s="93" t="s">
        <v>1340</v>
      </c>
      <c r="J90" s="153" t="s">
        <v>350</v>
      </c>
      <c r="K90" s="144"/>
      <c r="L90" s="144" t="s">
        <v>352</v>
      </c>
      <c r="M90" s="144" t="s">
        <v>171</v>
      </c>
      <c r="N90" s="145" t="s">
        <v>353</v>
      </c>
      <c r="O90" s="126">
        <f t="shared" ca="1" si="6"/>
        <v>1</v>
      </c>
      <c r="P90" s="126">
        <v>1</v>
      </c>
      <c r="Q90" s="127" t="str">
        <f ca="1">IF(AND(E90="Last notification date",MONTH(TODAY())&gt;9,DAY(TODAY())&gt;9),YEAR(TODAY())&amp;"-"&amp;MONTH(TODAY())&amp;"-"&amp;DAY(TODAY()),IF(AND(E90="Last notification date",MONTH(TODAY())&lt;9,DAY(TODAY())&lt;10),YEAR(TODAY())&amp;"-0"&amp;MONTH(TODAY())&amp;"-0"&amp;DAY(TODAY()),IF(AND(E90="Last notification date",MONTH(TODAY())&gt;9,DAY(TODAY())&lt;10),YEAR(TODAY())&amp;"-"&amp;MONTH(TODAY())&amp;"-0"&amp;DAY(TODAY()),IF(AND(E90="Last notification date",MONTH(TODAY())&lt;10,DAY(TODAY())&gt;9),YEAR(TODAY())&amp;"-0"&amp;MONTH(TODAY())&amp;"-"&amp;DAY(TODAY()),IF(LEFT(G90,4)="{SEC","SEC ID",IF(LEFT(G90,4)="{DAT","DATE",IF(LEFT(G90,4)="{TEX",Val!B$21,IF(LEFT(G90,4)="{ALP",Val!B$20,IF(LEFT(G90,4)="{COU",Val!B$20,IF(OR(LEFT(G90,4)="{ISI",LEFT(G90,4)="{LEI"),Val!B$17,IF(OR(LEFT(G90,4)="{CA_",LEFT(G90,4)="{Mas",LEFT(G90,4)="{Y/N",LEFT(G90,4)="{No ",LEFT(G90,4)="{N/A",LEFT(G90,4)="{Con",LEFT(G90,4)="{LIS"),"LIST","")))))))))))</f>
        <v>LIST</v>
      </c>
      <c r="R90" s="126">
        <f t="shared" si="7"/>
        <v>1</v>
      </c>
      <c r="S90" s="128"/>
      <c r="T90" s="126" t="str">
        <f t="shared" si="8"/>
        <v>UNK</v>
      </c>
      <c r="U90" s="126" t="str" cm="1">
        <f t="array" aca="1" ref="U90" ca="1">IF(AND(E90="Payment exemption explanation",ISBLANK(F90)=FALSE,F$77="Confirmed"),"FORMAT",IF(AND(E90="Historical Default and Loss Performance Data location",F$3="Public",ISBLANK(F90)=TRUE),"FORMAT",IF(AND(E89="Subject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UNK</v>
      </c>
      <c r="V90" s="126" t="b" cm="1">
        <f t="array" aca="1" ref="V90" ca="1">IF(OR(LEN(F90)&gt;P90+1),FALSE,IF(LEFT(G90,5)="{TEXT",TRUE,IF(AND(ISBLANK(F90)=FALSE,G90="{DATE_TEXT-YYYY-MM-DD}",LEN(F90)&lt;&gt;10),FALSE,IF(AND(ISBLANK(F90)=FALSE,ISNUMBER(SUMPRODUCT(SEARCH(MID(F90,ROW(INDIRECT("1:"&amp;LEN(TRIM(F90)))),1)," "&amp;W90&amp;CHAR(10)&amp;"""")))=FALSE),FALSE,TRUE))))</f>
        <v>1</v>
      </c>
      <c r="W90" s="127" t="str">
        <f>IF(G90="{Applicable/N/A}","N/Aplicable",IF(E90="Designated Entity LEI","ABCDEFGHIJKLMNOPQRSTUVWXYZ0123456789",IF(OR(G90="{ISIN}",G90="{LEI}"),";ABCDEFGHIJKLMNOPQRSTUVWXYZ0123456789",IF(G90="{Master Trust/Other}","Master TuOhe",IF(E90="Securitisation type","Privateublc",IF(LEFT(G90,4)="{CA_",Val!B$21,IF(G90="{COUNTRY_EU_LIST}"," ;abcdefghijklmnopqrstuvwxyzABCDEFGHIJKLMNOPQRSTUVWXYZ0123456789",IF(OR(G90="{NOTIFICATION ID}",G90="{SECURITISATION ID}"),Val!B$15,IF(G90="{COUNTRY_EU}"," ;abcdefghijklmnopqrstuvwxyzABCDEFGHIJKLMNOPQRSTUVWXYZ",IF(G90="{Confirmed/Unconfirmed}","ConfirmedUnc",IF(G90="{Confirmed/Unconfirmed/N/A}","Confirmed/UncNA",IF(LEFT(G90,4)="{DAT","0123456789-",IF(LEFT(G90,4)="{Y/N","YN",IF(OR(LEFT(G90,4)="{N/A",LEFT(G90,4)="{LIS",LEFT(G90,4)="{No ",LEFT(G90,4)="{SEC",LEFT(G90,4)="{Mas"),Val!B$20,IF(LEFT(G90,4)="{TEX",Val!B$21,IF(LEFT(G90,4)="{ALP",Val!B$20,IF(LEFT(G90,4)="{COU",Val!B$20)))))))))))))))))</f>
        <v>YN</v>
      </c>
      <c r="X90" s="132"/>
      <c r="Y90" s="132"/>
      <c r="Z90" s="132"/>
      <c r="AA90" s="132"/>
      <c r="AB90" s="134"/>
      <c r="AC90" s="134"/>
      <c r="AD90" s="132"/>
      <c r="AE90" s="132"/>
      <c r="AF90" s="132"/>
      <c r="AG90" s="129" t="s">
        <v>873</v>
      </c>
      <c r="AH90" s="132"/>
      <c r="AI90" s="117"/>
      <c r="AJ90" s="132"/>
      <c r="AK90" s="75"/>
    </row>
    <row r="91" spans="1:37" s="2" customFormat="1" ht="120" x14ac:dyDescent="0.25">
      <c r="A91" s="15" t="s">
        <v>1239</v>
      </c>
      <c r="B91" s="16" t="s">
        <v>387</v>
      </c>
      <c r="C91" s="20" t="s">
        <v>347</v>
      </c>
      <c r="D91" s="21" t="s">
        <v>52</v>
      </c>
      <c r="E91" s="22" t="s">
        <v>369</v>
      </c>
      <c r="F91" s="22" t="s">
        <v>108</v>
      </c>
      <c r="G91" s="61" t="s">
        <v>41</v>
      </c>
      <c r="H91" s="43" t="s">
        <v>1134</v>
      </c>
      <c r="I91" s="93" t="s">
        <v>1341</v>
      </c>
      <c r="J91" s="153" t="s">
        <v>350</v>
      </c>
      <c r="K91" s="144"/>
      <c r="L91" s="144" t="s">
        <v>352</v>
      </c>
      <c r="M91" s="144" t="s">
        <v>171</v>
      </c>
      <c r="N91" s="145" t="s">
        <v>353</v>
      </c>
      <c r="O91" s="126">
        <f t="shared" ca="1" si="6"/>
        <v>1</v>
      </c>
      <c r="P91" s="126">
        <v>1</v>
      </c>
      <c r="Q91" s="127" t="str">
        <f ca="1">IF(AND(E91="Last notification date",MONTH(TODAY())&gt;9,DAY(TODAY())&gt;9),YEAR(TODAY())&amp;"-"&amp;MONTH(TODAY())&amp;"-"&amp;DAY(TODAY()),IF(AND(E91="Last notification date",MONTH(TODAY())&lt;9,DAY(TODAY())&lt;10),YEAR(TODAY())&amp;"-0"&amp;MONTH(TODAY())&amp;"-0"&amp;DAY(TODAY()),IF(AND(E91="Last notification date",MONTH(TODAY())&gt;9,DAY(TODAY())&lt;10),YEAR(TODAY())&amp;"-"&amp;MONTH(TODAY())&amp;"-0"&amp;DAY(TODAY()),IF(AND(E91="Last notification date",MONTH(TODAY())&lt;10,DAY(TODAY())&gt;9),YEAR(TODAY())&amp;"-0"&amp;MONTH(TODAY())&amp;"-"&amp;DAY(TODAY()),IF(LEFT(G91,4)="{SEC","SEC ID",IF(LEFT(G91,4)="{DAT","DATE",IF(LEFT(G91,4)="{TEX",Val!B$21,IF(LEFT(G91,4)="{ALP",Val!B$20,IF(LEFT(G91,4)="{COU",Val!B$20,IF(OR(LEFT(G91,4)="{ISI",LEFT(G91,4)="{LEI"),Val!B$17,IF(OR(LEFT(G91,4)="{CA_",LEFT(G91,4)="{Mas",LEFT(G91,4)="{Y/N",LEFT(G91,4)="{No ",LEFT(G91,4)="{N/A",LEFT(G91,4)="{Con",LEFT(G91,4)="{LIS"),"LIST","")))))))))))</f>
        <v>LIST</v>
      </c>
      <c r="R91" s="126">
        <f t="shared" si="7"/>
        <v>1</v>
      </c>
      <c r="S91" s="128"/>
      <c r="T91" s="126" t="str">
        <f t="shared" si="8"/>
        <v>UNK</v>
      </c>
      <c r="U91" s="126" t="str" cm="1">
        <f t="array" aca="1" ref="U91" ca="1">IF(AND(E91="Payment exemption explanation",ISBLANK(F91)=FALSE,F$77="Confirmed"),"FORMAT",IF(AND(E91="Historical Default and Loss Performance Data location",F$3="Public",ISBLANK(F91)=TRUE),"FORMAT",IF(AND(E90="Subject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UNK</v>
      </c>
      <c r="V91" s="126" t="b" cm="1">
        <f t="array" aca="1" ref="V91" ca="1">IF(OR(LEN(F91)&gt;P91+1),FALSE,IF(LEFT(G91,5)="{TEXT",TRUE,IF(AND(ISBLANK(F91)=FALSE,G91="{DATE_TEXT-YYYY-MM-DD}",LEN(F91)&lt;&gt;10),FALSE,IF(AND(ISBLANK(F91)=FALSE,ISNUMBER(SUMPRODUCT(SEARCH(MID(F91,ROW(INDIRECT("1:"&amp;LEN(TRIM(F91)))),1)," "&amp;W91&amp;CHAR(10)&amp;"""")))=FALSE),FALSE,TRUE))))</f>
        <v>1</v>
      </c>
      <c r="W91" s="127" t="str">
        <f>IF(G91="{Applicable/N/A}","N/Aplicable",IF(E91="Designated Entity LEI","ABCDEFGHIJKLMNOPQRSTUVWXYZ0123456789",IF(OR(G91="{ISIN}",G91="{LEI}"),";ABCDEFGHIJKLMNOPQRSTUVWXYZ0123456789",IF(G91="{Master Trust/Other}","Master TuOhe",IF(E91="Securitisation type","Privateublc",IF(LEFT(G91,4)="{CA_",Val!B$21,IF(G91="{COUNTRY_EU_LIST}"," ;abcdefghijklmnopqrstuvwxyzABCDEFGHIJKLMNOPQRSTUVWXYZ0123456789",IF(OR(G91="{NOTIFICATION ID}",G91="{SECURITISATION ID}"),Val!B$15,IF(G91="{COUNTRY_EU}"," ;abcdefghijklmnopqrstuvwxyzABCDEFGHIJKLMNOPQRSTUVWXYZ",IF(G91="{Confirmed/Unconfirmed}","ConfirmedUnc",IF(G91="{Confirmed/Unconfirmed/N/A}","Confirmed/UncNA",IF(LEFT(G91,4)="{DAT","0123456789-",IF(LEFT(G91,4)="{Y/N","YN",IF(OR(LEFT(G91,4)="{N/A",LEFT(G91,4)="{LIS",LEFT(G91,4)="{No ",LEFT(G91,4)="{SEC",LEFT(G91,4)="{Mas"),Val!B$20,IF(LEFT(G91,4)="{TEX",Val!B$21,IF(LEFT(G91,4)="{ALP",Val!B$20,IF(LEFT(G91,4)="{COU",Val!B$20)))))))))))))))))</f>
        <v>YN</v>
      </c>
      <c r="X91" s="132"/>
      <c r="Y91" s="132"/>
      <c r="Z91" s="132"/>
      <c r="AA91" s="132"/>
      <c r="AB91" s="134"/>
      <c r="AC91" s="134"/>
      <c r="AD91" s="132"/>
      <c r="AE91" s="132"/>
      <c r="AF91" s="132"/>
      <c r="AG91" s="129" t="s">
        <v>875</v>
      </c>
      <c r="AH91" s="132"/>
      <c r="AI91" s="117"/>
      <c r="AJ91" s="132"/>
      <c r="AK91" s="75"/>
    </row>
    <row r="92" spans="1:37" s="2" customFormat="1" ht="135" x14ac:dyDescent="0.25">
      <c r="A92" s="15" t="s">
        <v>1240</v>
      </c>
      <c r="B92" s="16" t="s">
        <v>395</v>
      </c>
      <c r="C92" s="20" t="s">
        <v>347</v>
      </c>
      <c r="D92" s="21" t="s">
        <v>52</v>
      </c>
      <c r="E92" s="22" t="s">
        <v>371</v>
      </c>
      <c r="F92" s="22" t="s">
        <v>108</v>
      </c>
      <c r="G92" s="61" t="s">
        <v>41</v>
      </c>
      <c r="H92" s="43" t="s">
        <v>1130</v>
      </c>
      <c r="I92" s="93" t="s">
        <v>1342</v>
      </c>
      <c r="J92" s="153" t="s">
        <v>350</v>
      </c>
      <c r="K92" s="144"/>
      <c r="L92" s="144" t="s">
        <v>352</v>
      </c>
      <c r="M92" s="144" t="s">
        <v>171</v>
      </c>
      <c r="N92" s="145" t="s">
        <v>353</v>
      </c>
      <c r="O92" s="126">
        <f t="shared" ca="1" si="6"/>
        <v>1</v>
      </c>
      <c r="P92" s="126">
        <v>1</v>
      </c>
      <c r="Q92" s="127" t="str">
        <f ca="1">IF(AND(E92="Last notification date",MONTH(TODAY())&gt;9,DAY(TODAY())&gt;9),YEAR(TODAY())&amp;"-"&amp;MONTH(TODAY())&amp;"-"&amp;DAY(TODAY()),IF(AND(E92="Last notification date",MONTH(TODAY())&lt;9,DAY(TODAY())&lt;10),YEAR(TODAY())&amp;"-0"&amp;MONTH(TODAY())&amp;"-0"&amp;DAY(TODAY()),IF(AND(E92="Last notification date",MONTH(TODAY())&gt;9,DAY(TODAY())&lt;10),YEAR(TODAY())&amp;"-"&amp;MONTH(TODAY())&amp;"-0"&amp;DAY(TODAY()),IF(AND(E92="Last notification date",MONTH(TODAY())&lt;10,DAY(TODAY())&gt;9),YEAR(TODAY())&amp;"-0"&amp;MONTH(TODAY())&amp;"-"&amp;DAY(TODAY()),IF(LEFT(G92,4)="{SEC","SEC ID",IF(LEFT(G92,4)="{DAT","DATE",IF(LEFT(G92,4)="{TEX",Val!B$21,IF(LEFT(G92,4)="{ALP",Val!B$20,IF(LEFT(G92,4)="{COU",Val!B$20,IF(OR(LEFT(G92,4)="{ISI",LEFT(G92,4)="{LEI"),Val!B$17,IF(OR(LEFT(G92,4)="{CA_",LEFT(G92,4)="{Mas",LEFT(G92,4)="{Y/N",LEFT(G92,4)="{No ",LEFT(G92,4)="{N/A",LEFT(G92,4)="{Con",LEFT(G92,4)="{LIS"),"LIST","")))))))))))</f>
        <v>LIST</v>
      </c>
      <c r="R92" s="126">
        <f t="shared" si="7"/>
        <v>1</v>
      </c>
      <c r="S92" s="128"/>
      <c r="T92" s="126" t="str">
        <f t="shared" si="8"/>
        <v>UNK</v>
      </c>
      <c r="U92" s="126" t="str" cm="1">
        <f t="array" aca="1" ref="U92" ca="1">IF(AND(E92="Payment exemption explanation",ISBLANK(F92)=FALSE,F$77="Confirmed"),"FORMAT",IF(AND(E92="Historical Default and Loss Performance Data location",F$3="Public",ISBLANK(F92)=TRUE),"FORMAT",IF(AND(E91="Subject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UNK</v>
      </c>
      <c r="V92" s="126" t="b" cm="1">
        <f t="array" aca="1" ref="V92" ca="1">IF(OR(LEN(F92)&gt;P92+1),FALSE,IF(LEFT(G92,5)="{TEXT",TRUE,IF(AND(ISBLANK(F92)=FALSE,G92="{DATE_TEXT-YYYY-MM-DD}",LEN(F92)&lt;&gt;10),FALSE,IF(AND(ISBLANK(F92)=FALSE,ISNUMBER(SUMPRODUCT(SEARCH(MID(F92,ROW(INDIRECT("1:"&amp;LEN(TRIM(F92)))),1)," "&amp;W92&amp;CHAR(10)&amp;"""")))=FALSE),FALSE,TRUE))))</f>
        <v>1</v>
      </c>
      <c r="W92" s="127" t="str">
        <f>IF(G92="{Applicable/N/A}","N/Aplicable",IF(E92="Designated Entity LEI","ABCDEFGHIJKLMNOPQRSTUVWXYZ0123456789",IF(OR(G92="{ISIN}",G92="{LEI}"),";ABCDEFGHIJKLMNOPQRSTUVWXYZ0123456789",IF(G92="{Master Trust/Other}","Master TuOhe",IF(E92="Securitisation type","Privateublc",IF(LEFT(G92,4)="{CA_",Val!B$21,IF(G92="{COUNTRY_EU_LIST}"," ;abcdefghijklmnopqrstuvwxyzABCDEFGHIJKLMNOPQRSTUVWXYZ0123456789",IF(OR(G92="{NOTIFICATION ID}",G92="{SECURITISATION ID}"),Val!B$15,IF(G92="{COUNTRY_EU}"," ;abcdefghijklmnopqrstuvwxyzABCDEFGHIJKLMNOPQRSTUVWXYZ",IF(G92="{Confirmed/Unconfirmed}","ConfirmedUnc",IF(G92="{Confirmed/Unconfirmed/N/A}","Confirmed/UncNA",IF(LEFT(G92,4)="{DAT","0123456789-",IF(LEFT(G92,4)="{Y/N","YN",IF(OR(LEFT(G92,4)="{N/A",LEFT(G92,4)="{LIS",LEFT(G92,4)="{No ",LEFT(G92,4)="{SEC",LEFT(G92,4)="{Mas"),Val!B$20,IF(LEFT(G92,4)="{TEX",Val!B$21,IF(LEFT(G92,4)="{ALP",Val!B$20,IF(LEFT(G92,4)="{COU",Val!B$20)))))))))))))))))</f>
        <v>YN</v>
      </c>
      <c r="X92" s="132"/>
      <c r="Y92" s="132"/>
      <c r="Z92" s="132"/>
      <c r="AA92" s="132"/>
      <c r="AB92" s="134"/>
      <c r="AC92" s="134"/>
      <c r="AD92" s="132"/>
      <c r="AE92" s="132"/>
      <c r="AF92" s="132"/>
      <c r="AG92" s="129" t="s">
        <v>998</v>
      </c>
      <c r="AH92" s="132"/>
      <c r="AI92" s="117"/>
      <c r="AJ92" s="132"/>
      <c r="AK92" s="75"/>
    </row>
    <row r="93" spans="1:37" s="2" customFormat="1" ht="120" x14ac:dyDescent="0.25">
      <c r="A93" s="15" t="s">
        <v>1241</v>
      </c>
      <c r="B93" s="16" t="s">
        <v>397</v>
      </c>
      <c r="C93" s="20" t="s">
        <v>347</v>
      </c>
      <c r="D93" s="21" t="s">
        <v>52</v>
      </c>
      <c r="E93" s="22" t="s">
        <v>373</v>
      </c>
      <c r="F93" s="22" t="s">
        <v>108</v>
      </c>
      <c r="G93" s="61" t="s">
        <v>41</v>
      </c>
      <c r="H93" s="157" t="s">
        <v>374</v>
      </c>
      <c r="I93" s="93" t="s">
        <v>1343</v>
      </c>
      <c r="J93" s="153" t="s">
        <v>350</v>
      </c>
      <c r="K93" s="144"/>
      <c r="L93" s="144" t="s">
        <v>352</v>
      </c>
      <c r="M93" s="144" t="s">
        <v>171</v>
      </c>
      <c r="N93" s="145" t="s">
        <v>353</v>
      </c>
      <c r="O93" s="126">
        <f t="shared" ca="1" si="6"/>
        <v>1</v>
      </c>
      <c r="P93" s="126">
        <v>1</v>
      </c>
      <c r="Q93" s="127" t="str">
        <f ca="1">IF(AND(E93="Last notification date",MONTH(TODAY())&gt;9,DAY(TODAY())&gt;9),YEAR(TODAY())&amp;"-"&amp;MONTH(TODAY())&amp;"-"&amp;DAY(TODAY()),IF(AND(E93="Last notification date",MONTH(TODAY())&lt;9,DAY(TODAY())&lt;10),YEAR(TODAY())&amp;"-0"&amp;MONTH(TODAY())&amp;"-0"&amp;DAY(TODAY()),IF(AND(E93="Last notification date",MONTH(TODAY())&gt;9,DAY(TODAY())&lt;10),YEAR(TODAY())&amp;"-"&amp;MONTH(TODAY())&amp;"-0"&amp;DAY(TODAY()),IF(AND(E93="Last notification date",MONTH(TODAY())&lt;10,DAY(TODAY())&gt;9),YEAR(TODAY())&amp;"-0"&amp;MONTH(TODAY())&amp;"-"&amp;DAY(TODAY()),IF(LEFT(G93,4)="{SEC","SEC ID",IF(LEFT(G93,4)="{DAT","DATE",IF(LEFT(G93,4)="{TEX",Val!B$21,IF(LEFT(G93,4)="{ALP",Val!B$20,IF(LEFT(G93,4)="{COU",Val!B$20,IF(OR(LEFT(G93,4)="{ISI",LEFT(G93,4)="{LEI"),Val!B$17,IF(OR(LEFT(G93,4)="{CA_",LEFT(G93,4)="{Mas",LEFT(G93,4)="{Y/N",LEFT(G93,4)="{No ",LEFT(G93,4)="{N/A",LEFT(G93,4)="{Con",LEFT(G93,4)="{LIS"),"LIST","")))))))))))</f>
        <v>LIST</v>
      </c>
      <c r="R93" s="126">
        <f t="shared" si="7"/>
        <v>1</v>
      </c>
      <c r="S93" s="128"/>
      <c r="T93" s="126" t="str">
        <f t="shared" si="8"/>
        <v>UNK</v>
      </c>
      <c r="U93" s="126" t="str" cm="1">
        <f t="array" aca="1" ref="U93" ca="1">IF(AND(E93="Payment exemption explanation",ISBLANK(F93)=FALSE,F$77="Confirmed"),"FORMAT",IF(AND(E93="Historical Default and Loss Performance Data location",F$3="Public",ISBLANK(F93)=TRUE),"FORMAT",IF(AND(E92="Subject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UNK</v>
      </c>
      <c r="V93" s="126" t="b" cm="1">
        <f t="array" aca="1" ref="V93" ca="1">IF(OR(LEN(F93)&gt;P93+1),FALSE,IF(LEFT(G93,5)="{TEXT",TRUE,IF(AND(ISBLANK(F93)=FALSE,G93="{DATE_TEXT-YYYY-MM-DD}",LEN(F93)&lt;&gt;10),FALSE,IF(AND(ISBLANK(F93)=FALSE,ISNUMBER(SUMPRODUCT(SEARCH(MID(F93,ROW(INDIRECT("1:"&amp;LEN(TRIM(F93)))),1)," "&amp;W93&amp;CHAR(10)&amp;"""")))=FALSE),FALSE,TRUE))))</f>
        <v>1</v>
      </c>
      <c r="W93" s="127" t="str">
        <f>IF(G93="{Applicable/N/A}","N/Aplicable",IF(E93="Designated Entity LEI","ABCDEFGHIJKLMNOPQRSTUVWXYZ0123456789",IF(OR(G93="{ISIN}",G93="{LEI}"),";ABCDEFGHIJKLMNOPQRSTUVWXYZ0123456789",IF(G93="{Master Trust/Other}","Master TuOhe",IF(E93="Securitisation type","Privateublc",IF(LEFT(G93,4)="{CA_",Val!B$21,IF(G93="{COUNTRY_EU_LIST}"," ;abcdefghijklmnopqrstuvwxyzABCDEFGHIJKLMNOPQRSTUVWXYZ0123456789",IF(OR(G93="{NOTIFICATION ID}",G93="{SECURITISATION ID}"),Val!B$15,IF(G93="{COUNTRY_EU}"," ;abcdefghijklmnopqrstuvwxyzABCDEFGHIJKLMNOPQRSTUVWXYZ",IF(G93="{Confirmed/Unconfirmed}","ConfirmedUnc",IF(G93="{Confirmed/Unconfirmed/N/A}","Confirmed/UncNA",IF(LEFT(G93,4)="{DAT","0123456789-",IF(LEFT(G93,4)="{Y/N","YN",IF(OR(LEFT(G93,4)="{N/A",LEFT(G93,4)="{LIS",LEFT(G93,4)="{No ",LEFT(G93,4)="{SEC",LEFT(G93,4)="{Mas"),Val!B$20,IF(LEFT(G93,4)="{TEX",Val!B$21,IF(LEFT(G93,4)="{ALP",Val!B$20,IF(LEFT(G93,4)="{COU",Val!B$20)))))))))))))))))</f>
        <v>YN</v>
      </c>
      <c r="X93" s="132"/>
      <c r="Y93" s="132"/>
      <c r="Z93" s="132"/>
      <c r="AA93" s="132"/>
      <c r="AB93" s="134"/>
      <c r="AC93" s="134"/>
      <c r="AD93" s="132"/>
      <c r="AE93" s="132"/>
      <c r="AF93" s="132"/>
      <c r="AG93" s="129" t="s">
        <v>896</v>
      </c>
      <c r="AH93" s="132"/>
      <c r="AI93" s="117"/>
      <c r="AJ93" s="132"/>
      <c r="AK93" s="75"/>
    </row>
    <row r="94" spans="1:37" s="2" customFormat="1" ht="120.75" x14ac:dyDescent="0.25">
      <c r="A94" s="15" t="s">
        <v>1242</v>
      </c>
      <c r="B94" s="16" t="s">
        <v>403</v>
      </c>
      <c r="C94" s="17" t="s">
        <v>347</v>
      </c>
      <c r="D94" s="18" t="s">
        <v>62</v>
      </c>
      <c r="E94" s="23" t="s">
        <v>376</v>
      </c>
      <c r="F94" s="62"/>
      <c r="G94" s="108" t="s">
        <v>114</v>
      </c>
      <c r="H94" s="158"/>
      <c r="I94" s="88" t="s">
        <v>1344</v>
      </c>
      <c r="J94" s="156" t="s">
        <v>350</v>
      </c>
      <c r="K94" s="141"/>
      <c r="L94" s="141" t="s">
        <v>352</v>
      </c>
      <c r="M94" s="141" t="s">
        <v>171</v>
      </c>
      <c r="N94" s="143" t="s">
        <v>353</v>
      </c>
      <c r="O94" s="126">
        <f t="shared" ca="1" si="6"/>
        <v>1</v>
      </c>
      <c r="P94" s="126">
        <v>5000</v>
      </c>
      <c r="Q94" s="127" t="str">
        <f ca="1">IF(AND(E94="Last notification date",MONTH(TODAY())&gt;9,DAY(TODAY())&gt;9),YEAR(TODAY())&amp;"-"&amp;MONTH(TODAY())&amp;"-"&amp;DAY(TODAY()),IF(AND(E94="Last notification date",MONTH(TODAY())&lt;9,DAY(TODAY())&lt;10),YEAR(TODAY())&amp;"-0"&amp;MONTH(TODAY())&amp;"-0"&amp;DAY(TODAY()),IF(AND(E94="Last notification date",MONTH(TODAY())&gt;9,DAY(TODAY())&lt;10),YEAR(TODAY())&amp;"-"&amp;MONTH(TODAY())&amp;"-0"&amp;DAY(TODAY()),IF(AND(E94="Last notification date",MONTH(TODAY())&lt;10,DAY(TODAY())&gt;9),YEAR(TODAY())&amp;"-0"&amp;MONTH(TODAY())&amp;"-"&amp;DAY(TODAY()),IF(LEFT(G94,4)="{SEC","SEC ID",IF(LEFT(G94,4)="{DAT","DATE",IF(LEFT(G94,4)="{TEX",Val!B$21,IF(LEFT(G94,4)="{ALP",Val!B$20,IF(LEFT(G94,4)="{COU",Val!B$20,IF(OR(LEFT(G94,4)="{ISI",LEFT(G94,4)="{LEI"),Val!B$17,IF(OR(LEFT(G94,4)="{CA_",LEFT(G94,4)="{Mas",LEFT(G94,4)="{Y/N",LEFT(G94,4)="{No ",LEFT(G94,4)="{N/A",LEFT(G94,4)="{Con",LEFT(G94,4)="{LIS"),"LIST","")))))))))))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4" s="126">
        <f t="shared" si="7"/>
        <v>0</v>
      </c>
      <c r="S94" s="128"/>
      <c r="T94" s="126" t="str">
        <f t="shared" si="8"/>
        <v>BLANK</v>
      </c>
      <c r="U94" s="126" t="str" cm="1">
        <f t="array" aca="1" ref="U94" ca="1">IF(AND(E94="Payment exemption explanation",ISBLANK(F94)=FALSE,F$77="Confirmed"),"FORMAT",IF(AND(E94="Historical Default and Loss Performance Data location",F$3="Public",ISBLANK(F94)=TRUE),"FORMAT",IF(AND(E93="Subject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TEXT</v>
      </c>
      <c r="V94" s="126" t="b" cm="1">
        <f t="array" aca="1" ref="V94" ca="1">IF(OR(LEN(F94)&gt;P94+1),FALSE,IF(LEFT(G94,5)="{TEXT",TRUE,IF(AND(ISBLANK(F94)=FALSE,G94="{DATE_TEXT-YYYY-MM-DD}",LEN(F94)&lt;&gt;10),FALSE,IF(AND(ISBLANK(F94)=FALSE,ISNUMBER(SUMPRODUCT(SEARCH(MID(F94,ROW(INDIRECT("1:"&amp;LEN(TRIM(F94)))),1)," "&amp;W94&amp;CHAR(10)&amp;"""")))=FALSE),FALSE,TRUE))))</f>
        <v>1</v>
      </c>
      <c r="W94" s="127" t="str">
        <f>IF(G94="{Applicable/N/A}","N/Aplicable",IF(E94="Designated Entity LEI","ABCDEFGHIJKLMNOPQRSTUVWXYZ0123456789",IF(OR(G94="{ISIN}",G94="{LEI}"),";ABCDEFGHIJKLMNOPQRSTUVWXYZ0123456789",IF(G94="{Master Trust/Other}","Master TuOhe",IF(E94="Securitisation type","Privateublc",IF(LEFT(G94,4)="{CA_",Val!B$21,IF(G94="{COUNTRY_EU_LIST}"," ;abcdefghijklmnopqrstuvwxyzABCDEFGHIJKLMNOPQRSTUVWXYZ0123456789",IF(OR(G94="{NOTIFICATION ID}",G94="{SECURITISATION ID}"),Val!B$15,IF(G94="{COUNTRY_EU}"," ;abcdefghijklmnopqrstuvwxyzABCDEFGHIJKLMNOPQRSTUVWXYZ",IF(G94="{Confirmed/Unconfirmed}","ConfirmedUnc",IF(G94="{Confirmed/Unconfirmed/N/A}","Confirmed/UncNA",IF(LEFT(G94,4)="{DAT","0123456789-",IF(LEFT(G94,4)="{Y/N","YN",IF(OR(LEFT(G94,4)="{N/A",LEFT(G94,4)="{LIS",LEFT(G94,4)="{No ",LEFT(G94,4)="{SEC",LEFT(G94,4)="{Mas"),Val!B$20,IF(LEFT(G94,4)="{TEX",Val!B$21,IF(LEFT(G94,4)="{ALP",Val!B$20,IF(LEFT(G94,4)="{COU",Val!B$20)))))))))))))))))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4" s="132"/>
      <c r="Y94" s="132"/>
      <c r="Z94" s="132"/>
      <c r="AA94" s="132"/>
      <c r="AB94" s="134"/>
      <c r="AC94" s="134"/>
      <c r="AD94" s="132"/>
      <c r="AE94" s="132"/>
      <c r="AF94" s="132"/>
      <c r="AG94" s="129" t="s">
        <v>879</v>
      </c>
      <c r="AH94" s="132"/>
      <c r="AI94" s="117"/>
      <c r="AJ94" s="132"/>
      <c r="AK94" s="75"/>
    </row>
    <row r="95" spans="1:37" s="2" customFormat="1" ht="105" x14ac:dyDescent="0.25">
      <c r="A95" s="15" t="s">
        <v>1243</v>
      </c>
      <c r="B95" s="16" t="s">
        <v>405</v>
      </c>
      <c r="C95" s="20" t="s">
        <v>378</v>
      </c>
      <c r="D95" s="21" t="s">
        <v>52</v>
      </c>
      <c r="E95" s="22" t="s">
        <v>379</v>
      </c>
      <c r="F95" s="22" t="s">
        <v>175</v>
      </c>
      <c r="G95" s="61" t="s">
        <v>176</v>
      </c>
      <c r="H95" s="150" t="s">
        <v>380</v>
      </c>
      <c r="I95" s="88" t="s">
        <v>1378</v>
      </c>
      <c r="J95" s="152" t="s">
        <v>381</v>
      </c>
      <c r="K95" s="140" t="s">
        <v>382</v>
      </c>
      <c r="L95" s="140" t="s">
        <v>383</v>
      </c>
      <c r="M95" s="140" t="s">
        <v>195</v>
      </c>
      <c r="N95" s="142" t="s">
        <v>384</v>
      </c>
      <c r="O95" s="126">
        <f t="shared" ca="1" si="6"/>
        <v>1</v>
      </c>
      <c r="P95" s="126">
        <v>12</v>
      </c>
      <c r="Q95" s="127" t="str">
        <f ca="1">IF(AND(E95="Last notification date",MONTH(TODAY())&gt;9,DAY(TODAY())&gt;9),YEAR(TODAY())&amp;"-"&amp;MONTH(TODAY())&amp;"-"&amp;DAY(TODAY()),IF(AND(E95="Last notification date",MONTH(TODAY())&lt;9,DAY(TODAY())&lt;10),YEAR(TODAY())&amp;"-0"&amp;MONTH(TODAY())&amp;"-0"&amp;DAY(TODAY()),IF(AND(E95="Last notification date",MONTH(TODAY())&gt;9,DAY(TODAY())&lt;10),YEAR(TODAY())&amp;"-"&amp;MONTH(TODAY())&amp;"-0"&amp;DAY(TODAY()),IF(AND(E95="Last notification date",MONTH(TODAY())&lt;10,DAY(TODAY())&gt;9),YEAR(TODAY())&amp;"-0"&amp;MONTH(TODAY())&amp;"-"&amp;DAY(TODAY()),IF(LEFT(G95,4)="{SEC","SEC ID",IF(LEFT(G95,4)="{DAT","DATE",IF(LEFT(G95,4)="{TEX",Val!B$21,IF(LEFT(G95,4)="{ALP",Val!B$20,IF(LEFT(G95,4)="{COU",Val!B$20,IF(OR(LEFT(G95,4)="{ISI",LEFT(G95,4)="{LEI"),Val!B$17,IF(OR(LEFT(G95,4)="{CA_",LEFT(G95,4)="{Mas",LEFT(G95,4)="{Y/N",LEFT(G95,4)="{No ",LEFT(G95,4)="{N/A",LEFT(G95,4)="{Con",LEFT(G95,4)="{LIS"),"LIST","")))))))))))</f>
        <v>LIST</v>
      </c>
      <c r="R95" s="126">
        <f t="shared" si="7"/>
        <v>9</v>
      </c>
      <c r="S95" s="128"/>
      <c r="T95" s="126" t="str">
        <f t="shared" si="8"/>
        <v>UNK</v>
      </c>
      <c r="U95" s="126" t="str" cm="1">
        <f t="array" aca="1" ref="U95" ca="1">IF(AND(E95="Payment exemption explanation",ISBLANK(F95)=FALSE,F$77="Confirmed"),"FORMAT",IF(AND(E95="Historical Default and Loss Performance Data location",F$3="Public",ISBLANK(F95)=TRUE),"FORMAT",IF(AND(E94="Subject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UNK</v>
      </c>
      <c r="V95" s="126" t="b" cm="1">
        <f t="array" aca="1" ref="V95" ca="1">IF(OR(LEN(F95)&gt;P95+1),FALSE,IF(LEFT(G95,5)="{TEXT",TRUE,IF(AND(ISBLANK(F95)=FALSE,G95="{DATE_TEXT-YYYY-MM-DD}",LEN(F95)&lt;&gt;10),FALSE,IF(AND(ISBLANK(F95)=FALSE,ISNUMBER(SUMPRODUCT(SEARCH(MID(F95,ROW(INDIRECT("1:"&amp;LEN(TRIM(F95)))),1)," "&amp;W95&amp;CHAR(10)&amp;"""")))=FALSE),FALSE,TRUE))))</f>
        <v>1</v>
      </c>
      <c r="W95" s="127" t="str">
        <f>IF(G95="{Applicable/N/A}","N/Aplicable",IF(E95="Designated Entity LEI","ABCDEFGHIJKLMNOPQRSTUVWXYZ0123456789",IF(OR(G95="{ISIN}",G95="{LEI}"),";ABCDEFGHIJKLMNOPQRSTUVWXYZ0123456789",IF(G95="{Master Trust/Other}","Master TuOhe",IF(E95="Securitisation type","Privateublc",IF(LEFT(G95,4)="{CA_",Val!B$21,IF(G95="{COUNTRY_EU_LIST}"," ;abcdefghijklmnopqrstuvwxyzABCDEFGHIJKLMNOPQRSTUVWXYZ0123456789",IF(OR(G95="{NOTIFICATION ID}",G95="{SECURITISATION ID}"),Val!B$15,IF(G95="{COUNTRY_EU}"," ;abcdefghijklmnopqrstuvwxyzABCDEFGHIJKLMNOPQRSTUVWXYZ",IF(G95="{Confirmed/Unconfirmed}","ConfirmedUnc",IF(G95="{Confirmed/Unconfirmed/N/A}","Confirmed/UncNA",IF(LEFT(G95,4)="{DAT","0123456789-",IF(LEFT(G95,4)="{Y/N","YN",IF(OR(LEFT(G95,4)="{N/A",LEFT(G95,4)="{LIS",LEFT(G95,4)="{No ",LEFT(G95,4)="{SEC",LEFT(G95,4)="{Mas"),Val!B$20,IF(LEFT(G95,4)="{TEX",Val!B$21,IF(LEFT(G95,4)="{ALP",Val!B$20,IF(LEFT(G95,4)="{COU",Val!B$20)))))))))))))))))</f>
        <v>Confirmed/UncNA</v>
      </c>
      <c r="X95" s="132"/>
      <c r="Y95" s="132"/>
      <c r="Z95" s="132"/>
      <c r="AA95" s="132"/>
      <c r="AB95" s="134"/>
      <c r="AC95" s="134"/>
      <c r="AD95" s="132"/>
      <c r="AE95" s="132"/>
      <c r="AF95" s="132"/>
      <c r="AG95" s="129" t="s">
        <v>1436</v>
      </c>
      <c r="AH95" s="132"/>
      <c r="AI95" s="117"/>
      <c r="AJ95" s="132"/>
      <c r="AK95" s="75"/>
    </row>
    <row r="96" spans="1:37" s="2" customFormat="1" ht="263.10000000000002" customHeight="1" x14ac:dyDescent="0.25">
      <c r="A96" s="15" t="s">
        <v>1244</v>
      </c>
      <c r="B96" s="16" t="s">
        <v>413</v>
      </c>
      <c r="C96" s="20" t="s">
        <v>378</v>
      </c>
      <c r="D96" s="21" t="s">
        <v>52</v>
      </c>
      <c r="E96" s="22" t="s">
        <v>386</v>
      </c>
      <c r="F96" s="22" t="s">
        <v>1498</v>
      </c>
      <c r="G96" s="61" t="s">
        <v>199</v>
      </c>
      <c r="H96" s="151"/>
      <c r="I96" s="88" t="s">
        <v>1326</v>
      </c>
      <c r="J96" s="156" t="s">
        <v>381</v>
      </c>
      <c r="K96" s="141" t="s">
        <v>382</v>
      </c>
      <c r="L96" s="141" t="s">
        <v>383</v>
      </c>
      <c r="M96" s="141" t="s">
        <v>195</v>
      </c>
      <c r="N96" s="143" t="s">
        <v>384</v>
      </c>
      <c r="O96" s="126">
        <f t="shared" ca="1" si="6"/>
        <v>1</v>
      </c>
      <c r="P96" s="126">
        <v>10000</v>
      </c>
      <c r="Q96" s="127" t="str">
        <f ca="1">IF(AND(E96="Last notification date",MONTH(TODAY())&gt;9,DAY(TODAY())&gt;9),YEAR(TODAY())&amp;"-"&amp;MONTH(TODAY())&amp;"-"&amp;DAY(TODAY()),IF(AND(E96="Last notification date",MONTH(TODAY())&lt;9,DAY(TODAY())&lt;10),YEAR(TODAY())&amp;"-0"&amp;MONTH(TODAY())&amp;"-0"&amp;DAY(TODAY()),IF(AND(E96="Last notification date",MONTH(TODAY())&gt;9,DAY(TODAY())&lt;10),YEAR(TODAY())&amp;"-"&amp;MONTH(TODAY())&amp;"-0"&amp;DAY(TODAY()),IF(AND(E96="Last notification date",MONTH(TODAY())&lt;10,DAY(TODAY())&gt;9),YEAR(TODAY())&amp;"-0"&amp;MONTH(TODAY())&amp;"-"&amp;DAY(TODAY()),IF(LEFT(G96,4)="{SEC","SEC ID",IF(LEFT(G96,4)="{DAT","DATE",IF(LEFT(G96,4)="{TEX",Val!B$21,IF(LEFT(G96,4)="{ALP",Val!B$20,IF(LEFT(G96,4)="{COU",Val!B$20,IF(OR(LEFT(G96,4)="{ISI",LEFT(G96,4)="{LEI"),Val!B$17,IF(OR(LEFT(G96,4)="{CA_",LEFT(G96,4)="{Mas",LEFT(G96,4)="{Y/N",LEFT(G96,4)="{No ",LEFT(G96,4)="{N/A",LEFT(G96,4)="{Con",LEFT(G96,4)="{LIS"),"LIST","")))))))))))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6" s="126">
        <f t="shared" si="7"/>
        <v>686</v>
      </c>
      <c r="S96" s="128"/>
      <c r="T96" s="126" t="str">
        <f t="shared" si="8"/>
        <v>UNK</v>
      </c>
      <c r="U96" s="126" t="str" cm="1">
        <f t="array" aca="1" ref="U96" ca="1">IF(AND(E96="Payment exemption explanation",ISBLANK(F96)=FALSE,F$77="Confirmed"),"FORMAT",IF(AND(E96="Historical Default and Loss Performance Data location",F$3="Public",ISBLANK(F96)=TRUE),"FORMAT",IF(AND(E95="Subject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TEXT</v>
      </c>
      <c r="V96" s="126" t="b" cm="1">
        <f t="array" aca="1" ref="V96" ca="1">IF(OR(LEN(F96)&gt;P96+1),FALSE,IF(LEFT(G96,5)="{TEXT",TRUE,IF(AND(ISBLANK(F96)=FALSE,G96="{DATE_TEXT-YYYY-MM-DD}",LEN(F96)&lt;&gt;10),FALSE,IF(AND(ISBLANK(F96)=FALSE,ISNUMBER(SUMPRODUCT(SEARCH(MID(F96,ROW(INDIRECT("1:"&amp;LEN(TRIM(F96)))),1)," "&amp;W96&amp;CHAR(10)&amp;"""")))=FALSE),FALSE,TRUE))))</f>
        <v>1</v>
      </c>
      <c r="W96" s="127" t="str">
        <f>IF(G96="{Applicable/N/A}","N/Aplicable",IF(E96="Designated Entity LEI","ABCDEFGHIJKLMNOPQRSTUVWXYZ0123456789",IF(OR(G96="{ISIN}",G96="{LEI}"),";ABCDEFGHIJKLMNOPQRSTUVWXYZ0123456789",IF(G96="{Master Trust/Other}","Master TuOhe",IF(E96="Securitisation type","Privateublc",IF(LEFT(G96,4)="{CA_",Val!B$21,IF(G96="{COUNTRY_EU_LIST}"," ;abcdefghijklmnopqrstuvwxyzABCDEFGHIJKLMNOPQRSTUVWXYZ0123456789",IF(OR(G96="{NOTIFICATION ID}",G96="{SECURITISATION ID}"),Val!B$15,IF(G96="{COUNTRY_EU}"," ;abcdefghijklmnopqrstuvwxyzABCDEFGHIJKLMNOPQRSTUVWXYZ",IF(G96="{Confirmed/Unconfirmed}","ConfirmedUnc",IF(G96="{Confirmed/Unconfirmed/N/A}","Confirmed/UncNA",IF(LEFT(G96,4)="{DAT","0123456789-",IF(LEFT(G96,4)="{Y/N","YN",IF(OR(LEFT(G96,4)="{N/A",LEFT(G96,4)="{LIS",LEFT(G96,4)="{No ",LEFT(G96,4)="{SEC",LEFT(G96,4)="{Mas"),Val!B$20,IF(LEFT(G96,4)="{TEX",Val!B$21,IF(LEFT(G96,4)="{ALP",Val!B$20,IF(LEFT(G96,4)="{COU",Val!B$20)))))))))))))))))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6" s="132"/>
      <c r="Y96" s="132"/>
      <c r="Z96" s="132"/>
      <c r="AA96" s="132"/>
      <c r="AB96" s="134"/>
      <c r="AC96" s="134"/>
      <c r="AD96" s="132"/>
      <c r="AE96" s="132"/>
      <c r="AF96" s="132"/>
      <c r="AG96" s="129" t="s">
        <v>880</v>
      </c>
      <c r="AH96" s="132"/>
      <c r="AI96" s="117"/>
      <c r="AJ96" s="132"/>
      <c r="AK96" s="75"/>
    </row>
    <row r="97" spans="1:37" s="2" customFormat="1" ht="105" x14ac:dyDescent="0.25">
      <c r="A97" s="15" t="s">
        <v>1245</v>
      </c>
      <c r="B97" s="16" t="s">
        <v>415</v>
      </c>
      <c r="C97" s="20" t="s">
        <v>388</v>
      </c>
      <c r="D97" s="21" t="s">
        <v>52</v>
      </c>
      <c r="E97" s="22" t="s">
        <v>389</v>
      </c>
      <c r="F97" s="22" t="s">
        <v>683</v>
      </c>
      <c r="G97" s="61" t="s">
        <v>391</v>
      </c>
      <c r="H97" s="150" t="s">
        <v>392</v>
      </c>
      <c r="I97" s="88" t="s">
        <v>1387</v>
      </c>
      <c r="J97" s="152" t="s">
        <v>393</v>
      </c>
      <c r="K97" s="140" t="s">
        <v>394</v>
      </c>
      <c r="L97" s="140" t="s">
        <v>383</v>
      </c>
      <c r="M97" s="140" t="s">
        <v>195</v>
      </c>
      <c r="N97" s="142" t="s">
        <v>384</v>
      </c>
      <c r="O97" s="126">
        <f t="shared" ca="1" si="6"/>
        <v>1</v>
      </c>
      <c r="P97" s="126">
        <v>25</v>
      </c>
      <c r="Q97" s="127" t="str">
        <f ca="1">IF(AND(E97="Last notification date",MONTH(TODAY())&gt;9,DAY(TODAY())&gt;9),YEAR(TODAY())&amp;"-"&amp;MONTH(TODAY())&amp;"-"&amp;DAY(TODAY()),IF(AND(E97="Last notification date",MONTH(TODAY())&lt;9,DAY(TODAY())&lt;10),YEAR(TODAY())&amp;"-0"&amp;MONTH(TODAY())&amp;"-0"&amp;DAY(TODAY()),IF(AND(E97="Last notification date",MONTH(TODAY())&gt;9,DAY(TODAY())&lt;10),YEAR(TODAY())&amp;"-"&amp;MONTH(TODAY())&amp;"-0"&amp;DAY(TODAY()),IF(AND(E97="Last notification date",MONTH(TODAY())&lt;10,DAY(TODAY())&gt;9),YEAR(TODAY())&amp;"-0"&amp;MONTH(TODAY())&amp;"-"&amp;DAY(TODAY()),IF(LEFT(G97,4)="{SEC","SEC ID",IF(LEFT(G97,4)="{DAT","DATE",IF(LEFT(G97,4)="{TEX",Val!B$21,IF(LEFT(G97,4)="{ALP",Val!B$20,IF(LEFT(G97,4)="{COU",Val!B$20,IF(OR(LEFT(G97,4)="{ISI",LEFT(G97,4)="{LEI"),Val!B$17,IF(OR(LEFT(G97,4)="{CA_",LEFT(G97,4)="{Mas",LEFT(G97,4)="{Y/N",LEFT(G97,4)="{No ",LEFT(G97,4)="{N/A",LEFT(G97,4)="{Con",LEFT(G97,4)="{LIS"),"LIST","")))))))))))</f>
        <v>LIST</v>
      </c>
      <c r="R97" s="126">
        <f t="shared" si="7"/>
        <v>24</v>
      </c>
      <c r="S97" s="128"/>
      <c r="T97" s="126" t="str">
        <f t="shared" si="8"/>
        <v>UNK</v>
      </c>
      <c r="U97" s="126" t="str" cm="1">
        <f t="array" aca="1" ref="U97" ca="1">IF(AND(E97="Payment exemption explanation",ISBLANK(F97)=FALSE,F$77="Confirmed"),"FORMAT",IF(AND(E97="Historical Default and Loss Performance Data location",F$3="Public",ISBLANK(F97)=TRUE),"FORMAT",IF(AND(E96="Subject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UNK</v>
      </c>
      <c r="V97" s="126" t="b" cm="1">
        <f t="array" aca="1" ref="V97" ca="1">IF(OR(LEN(F97)&gt;P97+1),FALSE,IF(LEFT(G97,5)="{TEXT",TRUE,IF(AND(ISBLANK(F97)=FALSE,G97="{DATE_TEXT-YYYY-MM-DD}",LEN(F97)&lt;&gt;10),FALSE,IF(AND(ISBLANK(F97)=FALSE,ISNUMBER(SUMPRODUCT(SEARCH(MID(F97,ROW(INDIRECT("1:"&amp;LEN(TRIM(F97)))),1)," "&amp;W97&amp;CHAR(10)&amp;"""")))=FALSE),FALSE,TRUE))))</f>
        <v>1</v>
      </c>
      <c r="W97" s="127" t="str">
        <f>IF(G97="{Applicable/N/A}","N/Aplicable",IF(E97="Designated Entity LEI","ABCDEFGHIJKLMNOPQRSTUVWXYZ0123456789",IF(OR(G97="{ISIN}",G97="{LEI}"),";ABCDEFGHIJKLMNOPQRSTUVWXYZ0123456789",IF(G97="{Master Trust/Other}","Master TuOhe",IF(E97="Securitisation type","Privateublc",IF(LEFT(G97,4)="{CA_",Val!B$21,IF(G97="{COUNTRY_EU_LIST}"," ;abcdefghijklmnopqrstuvwxyzABCDEFGHIJKLMNOPQRSTUVWXYZ0123456789",IF(OR(G97="{NOTIFICATION ID}",G97="{SECURITISATION ID}"),Val!B$15,IF(G97="{COUNTRY_EU}"," ;abcdefghijklmnopqrstuvwxyzABCDEFGHIJKLMNOPQRSTUVWXYZ",IF(G97="{Confirmed/Unconfirmed}","ConfirmedUnc",IF(G97="{Confirmed/Unconfirmed/N/A}","Confirmed/UncNA",IF(LEFT(G97,4)="{DAT","0123456789-",IF(LEFT(G97,4)="{Y/N","YN",IF(OR(LEFT(G97,4)="{N/A",LEFT(G97,4)="{LIS",LEFT(G97,4)="{No ",LEFT(G97,4)="{SEC",LEFT(G97,4)="{Mas"),Val!B$20,IF(LEFT(G97,4)="{TEX",Val!B$21,IF(LEFT(G97,4)="{ALP",Val!B$20,IF(LEFT(G97,4)="{COU",Val!B$20)))))))))))))))))</f>
        <v xml:space="preserve"> !"#$%&amp;'()*+,-./0123456789:;&lt;=&gt;?@ABCDEFGHIJKLMNOPQRSTUVWXYZ[\]^_`abcdefghijklmnopqrstuvwxyz{|}</v>
      </c>
      <c r="X97" s="132"/>
      <c r="Y97" s="132"/>
      <c r="Z97" s="132"/>
      <c r="AA97" s="132"/>
      <c r="AB97" s="134"/>
      <c r="AC97" s="134"/>
      <c r="AD97" s="132"/>
      <c r="AE97" s="132"/>
      <c r="AF97" s="132"/>
      <c r="AG97" s="129" t="s">
        <v>882</v>
      </c>
      <c r="AH97" s="132"/>
      <c r="AI97" s="117"/>
      <c r="AJ97" s="132"/>
      <c r="AK97" s="75"/>
    </row>
    <row r="98" spans="1:37" s="2" customFormat="1" ht="195" x14ac:dyDescent="0.25">
      <c r="A98" s="15" t="s">
        <v>1246</v>
      </c>
      <c r="B98" s="16" t="s">
        <v>423</v>
      </c>
      <c r="C98" s="20" t="s">
        <v>388</v>
      </c>
      <c r="D98" s="21" t="s">
        <v>52</v>
      </c>
      <c r="E98" s="22" t="s">
        <v>396</v>
      </c>
      <c r="F98" s="22" t="s">
        <v>1483</v>
      </c>
      <c r="G98" s="61" t="s">
        <v>199</v>
      </c>
      <c r="H98" s="151"/>
      <c r="I98" s="88" t="s">
        <v>1326</v>
      </c>
      <c r="J98" s="156" t="s">
        <v>393</v>
      </c>
      <c r="K98" s="141" t="s">
        <v>394</v>
      </c>
      <c r="L98" s="141" t="s">
        <v>383</v>
      </c>
      <c r="M98" s="141" t="s">
        <v>195</v>
      </c>
      <c r="N98" s="143" t="s">
        <v>384</v>
      </c>
      <c r="O98" s="126">
        <f t="shared" ref="O98:O129" ca="1" si="9">IF(LEFT(U98,6)="FORMAT","FMT",IF(AND(E98="Designated Entity LEI",ISBLANK(F98)=FALSE,ISNUMBER(SEARCH(F98,F$8))=FALSE,ISNUMBER(SEARCH(F98,F$11))=FALSE),"DE",IF(AND(C98="STSS1",OR(AND(E98="Instrument ISIN",ISBLANK(F98)=TRUE,ISBLANK(F99)=TRUE,ISBLANK(F100)=TRUE),AND(E98="Instrument code",ISBLANK(F98)=TRUE,ISBLANK(F97)=TRUE,ISBLANK(F$5)=TRUE),AND(E98="Instrument code type",ISBLANK(F98)=TRUE,ISBLANK(F99)=TRUE,ISBLANK(F97)=TRUE),AND(E98="Instrument code",ISBLANK(F98)=TRUE,ISBLANK(F97)=FALSE),AND(E98="Instrument code type",ISBLANK(F98)=FALSE,ISBLANK(F99)=TRUE))),"S1",IF(AND(C98="STSS8",OR(AND(OR(E98="Sponsor country",E98="Originator country",E98="SSPE country",E98="Original Lender country"),ISBLANK(F99)=FALSE,ISBLANK(F98)=FALSE),AND(RIGHT(E98,23)="(if multiple countries)",ISBLANK(F97)=FALSE,ISBLANK(F98)=FALSE),AND(OR(E98="Sponsor country",E98="Originator country",E98="Original Lender country"),ISBLANK(F99)=TRUE,ISBLANK(F98)=TRUE,ISBLANK(F97)=FALSE))),"S8",IF(AND(C98="STSS5",OR(AND(E98="Exemption on Prospectus",ISBLANK(F98)=TRUE,ISBLANK(F97)=TRUE,ISBLANK(F$23)=TRUE,F$3="Public"),AND(E98="Prospectus Country",ISBLANK(F98)=TRUE,ISBLANK(F99)=TRUE,ISBLANK(F100)=TRUE,F$3="Public"),AND(E98="Prospectus identifier ",ISBLANK(F98)=TRUE,ISBLANK(F99)=TRUE,ISBLANK(F97)=TRUE,F$3="Public"),AND(E98="Exemption on Prospectus",ISBLANK(F98)=FALSE,ISBLANK(F97)=FALSE,ISBLANK(F$23)=FALSE),AND(E98="Prospectus Country",ISBLANK(F98)=FALSE,ISBLANK(F99)=FALSE,ISBLANK(F100)=FALSE),AND(E98="Prospectus identifier ",ISBLANK(F98)=FALSE,ISBLANK(F97)=FALSE,ISBLANK(F97)=FALSE),AND(E98="Prospectus Country",ISBLANK(F98)=FALSE,ISBLANK(F99)=TRUE),AND(E98="Prospectus identifier",ISBLANK(F98)=FALSE,ISBLANK(F97)=TRUE),AND(E98="Prospectus Country",ISBLANK(F98)=TRUE,ISBLANK(F99)=FALSE),AND(E98="Prospectus identifier",ISBLANK(F98)=TRUE,ISBLANK(F97)=FALSE),AND(E98="Prospectus identifier",ISBLANK(F98)=FALSE,ISBLANK(F99)=FALSE,F$3="Public"),AND(E98="Prospectus Country",ISBLANK(F98)=FALSE,ISBLANK(F100)=FALSE,F$3="Public"))),"S5",IF(AND(C98="STSS6",E98="Securitisation Repository name",ISBLANK(F98)=TRUE,F$3="Public"),"S6",IF(AND(C98="STSS12",OR(AND(S98&lt;&gt;"",S98&gt;TODAY()+1))),"S12",IF(AND(C98="STSS13",OR(AND(F$32="N",E$32="Authorised Third party flag",E98&lt;&gt;"Authorised Third party flag",ISBLANK(F98)=FALSE),AND(F$32="Y",E$32="Authorised Third party flag",E98&lt;&gt;"Authorised Third party flag",ISBLANK(F98)=TRUE))),"S13",IF(AND(C98="STSS14",OR(AND(E$32="Authorised Third party flag",E98&lt;&gt;"Authorised Third party flag",F$32="N",ISBLANK(F98)=FALSE),AND(E$32="Authorised Third party flag",E98&lt;&gt;"Authorised Third party flag",F$32="Y",ISBLANK(F98)=TRUE),AND(E$32="Authorised Third party flag",E98&lt;&gt;"Authorised Third party flag",F$32="N",ISBLANK(F98)=FALSE),AND(E$32="Authorised Third party flag",E98&lt;&gt;"Authorised Third party flag",F$32="Y",ISBLANK(F98)=TRUE))),"S14",IF(AND(C98="STSS15",OR(AND(E$32="Authorised Third party flag",F$32="N",E98&lt;&gt;"Authorised Third party flag",ISBLANK(F98)=FALSE),AND(E98&lt;&gt;"Authorised Third party flag",E$32="Authorised Third party flag",F$32="Y",ISBLANK(F98)=TRUE),AND(RIGHT(E98,11)="t Authority",E$32="Authorised Third party flag",F$32="N",ISBLANK(F98)=FALSE))),"S15",IF(AND(C98="STSS4",OR(AND(E98="Multiple STS notifications reason",ISBLANK(F98)=TRUE,F97="Y"),AND(E98="Multiple STS notifications comment",ISBLANK(F98)=TRUE,F$20="Y"),AND(E98="Multiple STS notifications reason",ISBLANK(F98)=FALSE,F97="N"),AND(E98="Multiple STS notifications comment",ISBLANK(F98)=FALSE,F$20="N"))),"Trust",IF(OR(AND(RIGHT(G98,7)="ed/N/A}",F98&lt;&gt;"Confirmed",F98&lt;&gt;"Unconfirmed",F98&lt;&gt;"N/A"),AND(G98="{Confirmed/Unconfirmed}",F98&lt;&gt;"Confirmed",F98&lt;&gt;"Unconfirmed")),"lst",IF(AND(RIGHT(G97,7)="ed/N/A}",C98&lt;&gt;"STSS61",C98&lt;&gt;"STSS23",F97&lt;&gt;"N/A",ISBLANK(F98)=TRUE,D98="C"),"CND",IF(AND(F98="Unconfirmed",C98&lt;&gt;"STSS32"),"UCF",IF(AND(C98="STSS21",E98="Subject to severe clawback",F98="Y"),"S21",IF(AND(C98="STSS23",OR(AND(E97="The seller is not the original lender flag",F98="N/A",F97="Y"),AND(E97="The seller is not the original lender flag",F98&lt;&gt;"N/A",F97="N"),AND(E$48="The seller is not the original lender flag",ISBLANK(F98)=TRUE,F$48="Y"))),"S23",IF(AND(C98="STSS32",OR(AND(E98="Payment exemption",F$77="Unconfirmed",OR(F98="N/A",F98="No exemption",ISBLANK(F98)=TRUE)),AND(E98="Payment exemption",ISBLANK(F98)=FALSE,F$77="Confirmed"))),"S32",IF(AND(C98="STSS18",OR(AND(E98="Credit granting criteria compliance confirmation",F98&lt;&gt;"N/A",F97="N"),AND(E98="Credit granting criteria compliance confirmation",OR(ISBLANK(F98)=TRUE,F98="N/A"),F97="Y"))),"S18",IF(AND(C98="STSS19",OR(AND(F98&lt;&gt;"N/A",F$37="N",E98="Credit granting criteria supervision confirmation"),AND(OR(ISBLANK(F98)=TRUE,F98="N/A"),F$37="Y",E98="Credit granting criteria supervision confirmation"))),"S19",IF(AND(C98="STSS29",OR(AND(E98="Residential Loan requirement confirmation",F98&lt;&gt;"N/A",F$29&lt;&gt;"residential mortgages"),AND(E98="Residential Loan requirement confirmation",F98="N/A",F$29="residential mortgages"))),"S29",IF(AND(C98="STSS34",OR(AND(D98="C",E98="Other options used comment",F97="Y",ISBLANK(F98)=TRUE),AND(E98="Other options used comment",F97="N",D98="C",ISBLANK(F98)=FALSE),AND(E98="No compliance with risk retention requirements",F98="Y"),AND(E98="Vertical slice",F98="N",F99="N",F100="N",F101="N",F102="N",F103="N",F104="N"),AND(E98="Seller's share",F98="N",F99="N",F100="N",F101="N",F102="N",F103="N",F$87="N"),AND(E98="Randomly-selected exposures kept on balance sheet",F98="N",F99="N",F100="N",F101="N",F102="N",F$87="N",F$88="N"),AND(E98="First loss tranche",F98="N",F99="N",F100="N",F101="N",F$87="N",F$88="N",F$89="N"),AND(E98="First loss exposure in each asset indicator",F98="N",F99="N",F100="N",F$87="N",F$88="N",F$89="N",F$90="N"),AND(E98="No compliance with risk retention requirements",F98="N",F99="N",F$87="N",F$88="N",F$89="N",F$90="N",F$91="N"),AND(E98="Other option indicator",F98="N",F$87="N",F$88="N",F$89="N",F$90="N",F$91="N",F$92="N"),AND(E98="Retaining entity LEI",ISBLANK(F98)=TRUE,ISBLANK(F99)=TRUE),AND(E98="Retaining entity name",ISBLANK(F98)=TRUE,ISBLANK(F97)=TRUE))),"S34",IF(AND(C98="STSS37",OR(AND(F98="N/A",E98="Common standards underwriting derivatives confirmation",F$97&lt;&gt;"No derivatives"),AND(F98&lt;&gt;"N/A",E98="Common standards underwriting derivatives confirmation",F$97="No derivatives"))),"S37",IF(AND(C98="STSS44",F98="N/A",E98="Credit quality deterioration trigger confirmation",F$113="Confirmed"),"S44",IF(OR(AND(C98="STSS46",F98&lt;&gt;"N/A",E98="Credit quality deterioration trigger confirmation",F$119="N/A"),AND(C98="STSS46",F98="N/A",E98="Credit quality deterioration trigger confirmation",F$119&lt;&gt;"N/A")),"S46",IF(OR(AND(C98="STSS47",F98&lt;&gt;"N/A",E98="Insolvency-related event confirmation",F$119="N/A"),AND(C98="STS47",F98="N/A",E98="Insolvency-related event confirmation",F$119&lt;&gt;"N/A")),"S47",IF(OR(AND(C98="STSS48",F98&lt;&gt;"N/A",E98="Pre-determined threshold value confirmation",F$119="N/A"),AND(C98="STSS48",F98="N/A",E98="Pre-determined threshold value confirmation",F$119&lt;&gt;"N/A")),"S48",IF(OR(AND(C98="STSS49",F98&lt;&gt;"N/A",E98="New underlying exposures failure generation confirmation",F$119="N/A"),AND(C98="STSS49",F98="N/A",E98="New underlying exposures failure generation confirmation",F$119&lt;&gt;"N/A")),"S49",IF(AND(C98="STSS61",OR(AND(OR(F$29="residential mortgages",F$29="auto loans/leases"),F98="Not available",E98="Environmental performance availability"),AND(OR(F$29="residential mortgages",F$29="auto loans/leases"),F98="N/A",E98="Environmental performance availability"),AND(F$29&lt;&gt;"residential mortgages",F$29&lt;&gt;"auto loans/leases",F98&lt;&gt;"N/A",E98="Environmental performance availability"),AND(E98="Environmental performance explanation",F97="Available",ISBLANK(F98)=TRUE))),"S61",1))))))))))))))))))))))))))))</f>
        <v>1</v>
      </c>
      <c r="P98" s="126">
        <v>10000</v>
      </c>
      <c r="Q98" s="127" t="str">
        <f ca="1">IF(AND(E98="Last notification date",MONTH(TODAY())&gt;9,DAY(TODAY())&gt;9),YEAR(TODAY())&amp;"-"&amp;MONTH(TODAY())&amp;"-"&amp;DAY(TODAY()),IF(AND(E98="Last notification date",MONTH(TODAY())&lt;9,DAY(TODAY())&lt;10),YEAR(TODAY())&amp;"-0"&amp;MONTH(TODAY())&amp;"-0"&amp;DAY(TODAY()),IF(AND(E98="Last notification date",MONTH(TODAY())&gt;9,DAY(TODAY())&lt;10),YEAR(TODAY())&amp;"-"&amp;MONTH(TODAY())&amp;"-0"&amp;DAY(TODAY()),IF(AND(E98="Last notification date",MONTH(TODAY())&lt;10,DAY(TODAY())&gt;9),YEAR(TODAY())&amp;"-0"&amp;MONTH(TODAY())&amp;"-"&amp;DAY(TODAY()),IF(LEFT(G98,4)="{SEC","SEC ID",IF(LEFT(G98,4)="{DAT","DATE",IF(LEFT(G98,4)="{TEX",Val!B$21,IF(LEFT(G98,4)="{ALP",Val!B$20,IF(LEFT(G98,4)="{COU",Val!B$20,IF(OR(LEFT(G98,4)="{ISI",LEFT(G98,4)="{LEI"),Val!B$17,IF(OR(LEFT(G98,4)="{CA_",LEFT(G98,4)="{Mas",LEFT(G98,4)="{Y/N",LEFT(G98,4)="{No ",LEFT(G98,4)="{N/A",LEFT(G98,4)="{Con",LEFT(G98,4)="{LIS"),"LIST","")))))))))))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98" s="126">
        <f t="shared" si="7"/>
        <v>536</v>
      </c>
      <c r="S98" s="128"/>
      <c r="T98" s="126" t="str">
        <f t="shared" si="8"/>
        <v>UNK</v>
      </c>
      <c r="U98" s="126" t="str" cm="1">
        <f t="array" aca="1" ref="U98" ca="1">IF(AND(E98="Payment exemption explanation",ISBLANK(F98)=FALSE,F$77="Confirmed"),"FORMAT",IF(AND(E98="Historical Default and Loss Performance Data location",F$3="Public",ISBLANK(F98)=TRUE),"FORMAT",IF(AND(E97="Subject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TEXT</v>
      </c>
      <c r="V98" s="126" t="b" cm="1">
        <f t="array" aca="1" ref="V98" ca="1">IF(OR(LEN(F98)&gt;P98+1),FALSE,IF(LEFT(G98,5)="{TEXT",TRUE,IF(AND(ISBLANK(F98)=FALSE,G98="{DATE_TEXT-YYYY-MM-DD}",LEN(F98)&lt;&gt;10),FALSE,IF(AND(ISBLANK(F98)=FALSE,ISNUMBER(SUMPRODUCT(SEARCH(MID(F98,ROW(INDIRECT("1:"&amp;LEN(TRIM(F98)))),1)," "&amp;W98&amp;CHAR(10)&amp;"""")))=FALSE),FALSE,TRUE))))</f>
        <v>1</v>
      </c>
      <c r="W98" s="127" t="str">
        <f>IF(G98="{Applicable/N/A}","N/Aplicable",IF(E98="Designated Entity LEI","ABCDEFGHIJKLMNOPQRSTUVWXYZ0123456789",IF(OR(G98="{ISIN}",G98="{LEI}"),";ABCDEFGHIJKLMNOPQRSTUVWXYZ0123456789",IF(G98="{Master Trust/Other}","Master TuOhe",IF(E98="Securitisation type","Privateublc",IF(LEFT(G98,4)="{CA_",Val!B$21,IF(G98="{COUNTRY_EU_LIST}"," ;abcdefghijklmnopqrstuvwxyzABCDEFGHIJKLMNOPQRSTUVWXYZ0123456789",IF(OR(G98="{NOTIFICATION ID}",G98="{SECURITISATION ID}"),Val!B$15,IF(G98="{COUNTRY_EU}"," ;abcdefghijklmnopqrstuvwxyzABCDEFGHIJKLMNOPQRSTUVWXYZ",IF(G98="{Confirmed/Unconfirmed}","ConfirmedUnc",IF(G98="{Confirmed/Unconfirmed/N/A}","Confirmed/UncNA",IF(LEFT(G98,4)="{DAT","0123456789-",IF(LEFT(G98,4)="{Y/N","YN",IF(OR(LEFT(G98,4)="{N/A",LEFT(G98,4)="{LIS",LEFT(G98,4)="{No ",LEFT(G98,4)="{SEC",LEFT(G98,4)="{Mas"),Val!B$20,IF(LEFT(G98,4)="{TEX",Val!B$21,IF(LEFT(G98,4)="{ALP",Val!B$20,IF(LEFT(G98,4)="{COU",Val!B$20)))))))))))))))))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98" s="132"/>
      <c r="Y98" s="132"/>
      <c r="Z98" s="132"/>
      <c r="AA98" s="132"/>
      <c r="AB98" s="134"/>
      <c r="AC98" s="134"/>
      <c r="AD98" s="132"/>
      <c r="AE98" s="132"/>
      <c r="AF98" s="132"/>
      <c r="AG98" s="129" t="s">
        <v>884</v>
      </c>
      <c r="AH98" s="132"/>
      <c r="AI98" s="117"/>
      <c r="AJ98" s="132"/>
      <c r="AK98" s="75"/>
    </row>
    <row r="99" spans="1:37" s="2" customFormat="1" ht="180" x14ac:dyDescent="0.25">
      <c r="A99" s="15" t="s">
        <v>1247</v>
      </c>
      <c r="B99" s="16" t="s">
        <v>425</v>
      </c>
      <c r="C99" s="20" t="s">
        <v>398</v>
      </c>
      <c r="D99" s="21" t="s">
        <v>52</v>
      </c>
      <c r="E99" s="22" t="s">
        <v>399</v>
      </c>
      <c r="F99" s="22" t="s">
        <v>175</v>
      </c>
      <c r="G99" s="61" t="s">
        <v>176</v>
      </c>
      <c r="H99" s="150" t="s">
        <v>400</v>
      </c>
      <c r="I99" s="88" t="s">
        <v>1379</v>
      </c>
      <c r="J99" s="152" t="s">
        <v>401</v>
      </c>
      <c r="K99" s="140" t="s">
        <v>402</v>
      </c>
      <c r="L99" s="140" t="s">
        <v>383</v>
      </c>
      <c r="M99" s="140" t="s">
        <v>195</v>
      </c>
      <c r="N99" s="142" t="s">
        <v>384</v>
      </c>
      <c r="O99" s="126">
        <f t="shared" ca="1" si="9"/>
        <v>1</v>
      </c>
      <c r="P99" s="126">
        <v>12</v>
      </c>
      <c r="Q99" s="127" t="str">
        <f ca="1">IF(AND(E99="Last notification date",MONTH(TODAY())&gt;9,DAY(TODAY())&gt;9),YEAR(TODAY())&amp;"-"&amp;MONTH(TODAY())&amp;"-"&amp;DAY(TODAY()),IF(AND(E99="Last notification date",MONTH(TODAY())&lt;9,DAY(TODAY())&lt;10),YEAR(TODAY())&amp;"-0"&amp;MONTH(TODAY())&amp;"-0"&amp;DAY(TODAY()),IF(AND(E99="Last notification date",MONTH(TODAY())&gt;9,DAY(TODAY())&lt;10),YEAR(TODAY())&amp;"-"&amp;MONTH(TODAY())&amp;"-0"&amp;DAY(TODAY()),IF(AND(E99="Last notification date",MONTH(TODAY())&lt;10,DAY(TODAY())&gt;9),YEAR(TODAY())&amp;"-0"&amp;MONTH(TODAY())&amp;"-"&amp;DAY(TODAY()),IF(LEFT(G99,4)="{SEC","SEC ID",IF(LEFT(G99,4)="{DAT","DATE",IF(LEFT(G99,4)="{TEX",Val!B$21,IF(LEFT(G99,4)="{ALP",Val!B$20,IF(LEFT(G99,4)="{COU",Val!B$20,IF(OR(LEFT(G99,4)="{ISI",LEFT(G99,4)="{LEI"),Val!B$17,IF(OR(LEFT(G99,4)="{CA_",LEFT(G99,4)="{Mas",LEFT(G99,4)="{Y/N",LEFT(G99,4)="{No ",LEFT(G99,4)="{N/A",LEFT(G99,4)="{Con",LEFT(G99,4)="{LIS"),"LIST","")))))))))))</f>
        <v>LIST</v>
      </c>
      <c r="R99" s="126">
        <f t="shared" si="7"/>
        <v>9</v>
      </c>
      <c r="S99" s="128"/>
      <c r="T99" s="126" t="str">
        <f t="shared" si="8"/>
        <v>UNK</v>
      </c>
      <c r="U99" s="126" t="str" cm="1">
        <f t="array" aca="1" ref="U99" ca="1">IF(AND(E99="Payment exemption explanation",ISBLANK(F99)=FALSE,F$77="Confirmed"),"FORMAT",IF(AND(E99="Historical Default and Loss Performance Data location",F$3="Public",ISBLANK(F99)=TRUE),"FORMAT",IF(AND(E98="Subject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UNK</v>
      </c>
      <c r="V99" s="126" t="b" cm="1">
        <f t="array" aca="1" ref="V99" ca="1">IF(OR(LEN(F99)&gt;P99+1),FALSE,IF(LEFT(G99,5)="{TEXT",TRUE,IF(AND(ISBLANK(F99)=FALSE,G99="{DATE_TEXT-YYYY-MM-DD}",LEN(F99)&lt;&gt;10),FALSE,IF(AND(ISBLANK(F99)=FALSE,ISNUMBER(SUMPRODUCT(SEARCH(MID(F99,ROW(INDIRECT("1:"&amp;LEN(TRIM(F99)))),1)," "&amp;W99&amp;CHAR(10)&amp;"""")))=FALSE),FALSE,TRUE))))</f>
        <v>1</v>
      </c>
      <c r="W99" s="127" t="str">
        <f>IF(G99="{Applicable/N/A}","N/Aplicable",IF(E99="Designated Entity LEI","ABCDEFGHIJKLMNOPQRSTUVWXYZ0123456789",IF(OR(G99="{ISIN}",G99="{LEI}"),";ABCDEFGHIJKLMNOPQRSTUVWXYZ0123456789",IF(G99="{Master Trust/Other}","Master TuOhe",IF(E99="Securitisation type","Privateublc",IF(LEFT(G99,4)="{CA_",Val!B$21,IF(G99="{COUNTRY_EU_LIST}"," ;abcdefghijklmnopqrstuvwxyzABCDEFGHIJKLMNOPQRSTUVWXYZ0123456789",IF(OR(G99="{NOTIFICATION ID}",G99="{SECURITISATION ID}"),Val!B$15,IF(G99="{COUNTRY_EU}"," ;abcdefghijklmnopqrstuvwxyzABCDEFGHIJKLMNOPQRSTUVWXYZ",IF(G99="{Confirmed/Unconfirmed}","ConfirmedUnc",IF(G99="{Confirmed/Unconfirmed/N/A}","Confirmed/UncNA",IF(LEFT(G99,4)="{DAT","0123456789-",IF(LEFT(G99,4)="{Y/N","YN",IF(OR(LEFT(G99,4)="{N/A",LEFT(G99,4)="{LIS",LEFT(G99,4)="{No ",LEFT(G99,4)="{SEC",LEFT(G99,4)="{Mas"),Val!B$20,IF(LEFT(G99,4)="{TEX",Val!B$21,IF(LEFT(G99,4)="{ALP",Val!B$20,IF(LEFT(G99,4)="{COU",Val!B$20)))))))))))))))))</f>
        <v>Confirmed/UncNA</v>
      </c>
      <c r="X99" s="132"/>
      <c r="Y99" s="132"/>
      <c r="Z99" s="132"/>
      <c r="AA99" s="132"/>
      <c r="AB99" s="134"/>
      <c r="AC99" s="134"/>
      <c r="AD99" s="132"/>
      <c r="AE99" s="132"/>
      <c r="AF99" s="132"/>
      <c r="AG99" s="129" t="s">
        <v>881</v>
      </c>
      <c r="AH99" s="132"/>
      <c r="AI99" s="117"/>
      <c r="AJ99" s="132"/>
      <c r="AK99" s="75"/>
    </row>
    <row r="100" spans="1:37" s="2" customFormat="1" ht="135" x14ac:dyDescent="0.25">
      <c r="A100" s="15" t="s">
        <v>1248</v>
      </c>
      <c r="B100" s="16" t="s">
        <v>432</v>
      </c>
      <c r="C100" s="17" t="s">
        <v>398</v>
      </c>
      <c r="D100" s="18" t="s">
        <v>62</v>
      </c>
      <c r="E100" s="23" t="s">
        <v>404</v>
      </c>
      <c r="F100" s="62" t="s">
        <v>1471</v>
      </c>
      <c r="G100" s="108" t="s">
        <v>199</v>
      </c>
      <c r="H100" s="151"/>
      <c r="I100" s="88" t="s">
        <v>1345</v>
      </c>
      <c r="J100" s="156" t="s">
        <v>401</v>
      </c>
      <c r="K100" s="141" t="s">
        <v>402</v>
      </c>
      <c r="L100" s="141" t="s">
        <v>383</v>
      </c>
      <c r="M100" s="141" t="s">
        <v>195</v>
      </c>
      <c r="N100" s="143" t="s">
        <v>384</v>
      </c>
      <c r="O100" s="126">
        <f t="shared" ca="1" si="9"/>
        <v>1</v>
      </c>
      <c r="P100" s="126">
        <v>10000</v>
      </c>
      <c r="Q100" s="127" t="str">
        <f ca="1">IF(AND(E100="Last notification date",MONTH(TODAY())&gt;9,DAY(TODAY())&gt;9),YEAR(TODAY())&amp;"-"&amp;MONTH(TODAY())&amp;"-"&amp;DAY(TODAY()),IF(AND(E100="Last notification date",MONTH(TODAY())&lt;9,DAY(TODAY())&lt;10),YEAR(TODAY())&amp;"-0"&amp;MONTH(TODAY())&amp;"-0"&amp;DAY(TODAY()),IF(AND(E100="Last notification date",MONTH(TODAY())&gt;9,DAY(TODAY())&lt;10),YEAR(TODAY())&amp;"-"&amp;MONTH(TODAY())&amp;"-0"&amp;DAY(TODAY()),IF(AND(E100="Last notification date",MONTH(TODAY())&lt;10,DAY(TODAY())&gt;9),YEAR(TODAY())&amp;"-0"&amp;MONTH(TODAY())&amp;"-"&amp;DAY(TODAY()),IF(LEFT(G100,4)="{SEC","SEC ID",IF(LEFT(G100,4)="{DAT","DATE",IF(LEFT(G100,4)="{TEX",Val!B$21,IF(LEFT(G100,4)="{ALP",Val!B$20,IF(LEFT(G100,4)="{COU",Val!B$20,IF(OR(LEFT(G100,4)="{ISI",LEFT(G100,4)="{LEI"),Val!B$17,IF(OR(LEFT(G100,4)="{CA_",LEFT(G100,4)="{Mas",LEFT(G100,4)="{Y/N",LEFT(G100,4)="{No ",LEFT(G100,4)="{N/A",LEFT(G100,4)="{Con",LEFT(G100,4)="{LIS"),"LIST","")))))))))))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0" s="126">
        <f t="shared" si="7"/>
        <v>79</v>
      </c>
      <c r="S100" s="128" t="s">
        <v>49</v>
      </c>
      <c r="T100" s="126" t="str">
        <f t="shared" si="8"/>
        <v>UNK</v>
      </c>
      <c r="U100" s="126" t="str" cm="1">
        <f t="array" aca="1" ref="U100" ca="1">IF(AND(E100="Payment exemption explanation",ISBLANK(F100)=FALSE,F$77="Confirmed"),"FORMAT",IF(AND(E100="Historical Default and Loss Performance Data location",F$3="Public",ISBLANK(F100)=TRUE),"FORMAT",IF(AND(E99="Subject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TEXT</v>
      </c>
      <c r="V100" s="126" t="b" cm="1">
        <f t="array" aca="1" ref="V100" ca="1">IF(OR(LEN(F100)&gt;P100+1),FALSE,IF(LEFT(G100,5)="{TEXT",TRUE,IF(AND(ISBLANK(F100)=FALSE,G100="{DATE_TEXT-YYYY-MM-DD}",LEN(F100)&lt;&gt;10),FALSE,IF(AND(ISBLANK(F100)=FALSE,ISNUMBER(SUMPRODUCT(SEARCH(MID(F100,ROW(INDIRECT("1:"&amp;LEN(TRIM(F100)))),1)," "&amp;W100&amp;CHAR(10)&amp;"""")))=FALSE),FALSE,TRUE))))</f>
        <v>1</v>
      </c>
      <c r="W100" s="127" t="str">
        <f>IF(G100="{Applicable/N/A}","N/Aplicable",IF(E100="Designated Entity LEI","ABCDEFGHIJKLMNOPQRSTUVWXYZ0123456789",IF(OR(G100="{ISIN}",G100="{LEI}"),";ABCDEFGHIJKLMNOPQRSTUVWXYZ0123456789",IF(G100="{Master Trust/Other}","Master TuOhe",IF(E100="Securitisation type","Privateublc",IF(LEFT(G100,4)="{CA_",Val!B$21,IF(G100="{COUNTRY_EU_LIST}"," ;abcdefghijklmnopqrstuvwxyzABCDEFGHIJKLMNOPQRSTUVWXYZ0123456789",IF(OR(G100="{NOTIFICATION ID}",G100="{SECURITISATION ID}"),Val!B$15,IF(G100="{COUNTRY_EU}"," ;abcdefghijklmnopqrstuvwxyzABCDEFGHIJKLMNOPQRSTUVWXYZ",IF(G100="{Confirmed/Unconfirmed}","ConfirmedUnc",IF(G100="{Confirmed/Unconfirmed/N/A}","Confirmed/UncNA",IF(LEFT(G100,4)="{DAT","0123456789-",IF(LEFT(G100,4)="{Y/N","YN",IF(OR(LEFT(G100,4)="{N/A",LEFT(G100,4)="{LIS",LEFT(G100,4)="{No ",LEFT(G100,4)="{SEC",LEFT(G100,4)="{Mas"),Val!B$20,IF(LEFT(G100,4)="{TEX",Val!B$21,IF(LEFT(G100,4)="{ALP",Val!B$20,IF(LEFT(G100,4)="{COU",Val!B$20)))))))))))))))))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0" s="132"/>
      <c r="Y100" s="132"/>
      <c r="Z100" s="132"/>
      <c r="AA100" s="132"/>
      <c r="AB100" s="134"/>
      <c r="AC100" s="134"/>
      <c r="AD100" s="132"/>
      <c r="AE100" s="132"/>
      <c r="AF100" s="132"/>
      <c r="AG100" s="129" t="s">
        <v>888</v>
      </c>
      <c r="AH100" s="132"/>
      <c r="AI100" s="117"/>
      <c r="AJ100" s="132"/>
      <c r="AK100" s="75"/>
    </row>
    <row r="101" spans="1:37" s="2" customFormat="1" ht="105" x14ac:dyDescent="0.25">
      <c r="A101" s="15" t="s">
        <v>1249</v>
      </c>
      <c r="B101" s="16" t="s">
        <v>434</v>
      </c>
      <c r="C101" s="20" t="s">
        <v>406</v>
      </c>
      <c r="D101" s="21" t="s">
        <v>52</v>
      </c>
      <c r="E101" s="22" t="s">
        <v>407</v>
      </c>
      <c r="F101" s="22" t="s">
        <v>175</v>
      </c>
      <c r="G101" s="61" t="s">
        <v>176</v>
      </c>
      <c r="H101" s="150" t="s">
        <v>408</v>
      </c>
      <c r="I101" s="88" t="s">
        <v>1372</v>
      </c>
      <c r="J101" s="152" t="s">
        <v>409</v>
      </c>
      <c r="K101" s="140" t="s">
        <v>410</v>
      </c>
      <c r="L101" s="140" t="s">
        <v>411</v>
      </c>
      <c r="M101" s="140" t="s">
        <v>195</v>
      </c>
      <c r="N101" s="142" t="s">
        <v>412</v>
      </c>
      <c r="O101" s="126">
        <f t="shared" ca="1" si="9"/>
        <v>1</v>
      </c>
      <c r="P101" s="126">
        <v>12</v>
      </c>
      <c r="Q101" s="127" t="str">
        <f ca="1">IF(AND(E101="Last notification date",MONTH(TODAY())&gt;9,DAY(TODAY())&gt;9),YEAR(TODAY())&amp;"-"&amp;MONTH(TODAY())&amp;"-"&amp;DAY(TODAY()),IF(AND(E101="Last notification date",MONTH(TODAY())&lt;9,DAY(TODAY())&lt;10),YEAR(TODAY())&amp;"-0"&amp;MONTH(TODAY())&amp;"-0"&amp;DAY(TODAY()),IF(AND(E101="Last notification date",MONTH(TODAY())&gt;9,DAY(TODAY())&lt;10),YEAR(TODAY())&amp;"-"&amp;MONTH(TODAY())&amp;"-0"&amp;DAY(TODAY()),IF(AND(E101="Last notification date",MONTH(TODAY())&lt;10,DAY(TODAY())&gt;9),YEAR(TODAY())&amp;"-0"&amp;MONTH(TODAY())&amp;"-"&amp;DAY(TODAY()),IF(LEFT(G101,4)="{SEC","SEC ID",IF(LEFT(G101,4)="{DAT","DATE",IF(LEFT(G101,4)="{TEX",Val!B$21,IF(LEFT(G101,4)="{ALP",Val!B$20,IF(LEFT(G101,4)="{COU",Val!B$20,IF(OR(LEFT(G101,4)="{ISI",LEFT(G101,4)="{LEI"),Val!B$17,IF(OR(LEFT(G101,4)="{CA_",LEFT(G101,4)="{Mas",LEFT(G101,4)="{Y/N",LEFT(G101,4)="{No ",LEFT(G101,4)="{N/A",LEFT(G101,4)="{Con",LEFT(G101,4)="{LIS"),"LIST","")))))))))))</f>
        <v>LIST</v>
      </c>
      <c r="R101" s="126">
        <f t="shared" si="7"/>
        <v>9</v>
      </c>
      <c r="S101" s="128"/>
      <c r="T101" s="126" t="str">
        <f t="shared" si="8"/>
        <v>UNK</v>
      </c>
      <c r="U101" s="126" t="str" cm="1">
        <f t="array" aca="1" ref="U101" ca="1">IF(AND(E101="Payment exemption explanation",ISBLANK(F101)=FALSE,F$77="Confirmed"),"FORMAT",IF(AND(E101="Historical Default and Loss Performance Data location",F$3="Public",ISBLANK(F101)=TRUE),"FORMAT",IF(AND(E100="Subject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UNK</v>
      </c>
      <c r="V101" s="126" t="b" cm="1">
        <f t="array" aca="1" ref="V101" ca="1">IF(OR(LEN(F101)&gt;P101+1),FALSE,IF(LEFT(G101,5)="{TEXT",TRUE,IF(AND(ISBLANK(F101)=FALSE,G101="{DATE_TEXT-YYYY-MM-DD}",LEN(F101)&lt;&gt;10),FALSE,IF(AND(ISBLANK(F101)=FALSE,ISNUMBER(SUMPRODUCT(SEARCH(MID(F101,ROW(INDIRECT("1:"&amp;LEN(TRIM(F101)))),1)," "&amp;W101&amp;CHAR(10)&amp;"""")))=FALSE),FALSE,TRUE))))</f>
        <v>1</v>
      </c>
      <c r="W101" s="127" t="str">
        <f>IF(G101="{Applicable/N/A}","N/Aplicable",IF(E101="Designated Entity LEI","ABCDEFGHIJKLMNOPQRSTUVWXYZ0123456789",IF(OR(G101="{ISIN}",G101="{LEI}"),";ABCDEFGHIJKLMNOPQRSTUVWXYZ0123456789",IF(G101="{Master Trust/Other}","Master TuOhe",IF(E101="Securitisation type","Privateublc",IF(LEFT(G101,4)="{CA_",Val!B$21,IF(G101="{COUNTRY_EU_LIST}"," ;abcdefghijklmnopqrstuvwxyzABCDEFGHIJKLMNOPQRSTUVWXYZ0123456789",IF(OR(G101="{NOTIFICATION ID}",G101="{SECURITISATION ID}"),Val!B$15,IF(G101="{COUNTRY_EU}"," ;abcdefghijklmnopqrstuvwxyzABCDEFGHIJKLMNOPQRSTUVWXYZ",IF(G101="{Confirmed/Unconfirmed}","ConfirmedUnc",IF(G101="{Confirmed/Unconfirmed/N/A}","Confirmed/UncNA",IF(LEFT(G101,4)="{DAT","0123456789-",IF(LEFT(G101,4)="{Y/N","YN",IF(OR(LEFT(G101,4)="{N/A",LEFT(G101,4)="{LIS",LEFT(G101,4)="{No ",LEFT(G101,4)="{SEC",LEFT(G101,4)="{Mas"),Val!B$20,IF(LEFT(G101,4)="{TEX",Val!B$21,IF(LEFT(G101,4)="{ALP",Val!B$20,IF(LEFT(G101,4)="{COU",Val!B$20)))))))))))))))))</f>
        <v>Confirmed/UncNA</v>
      </c>
      <c r="X101" s="132"/>
      <c r="Y101" s="132"/>
      <c r="Z101" s="132"/>
      <c r="AA101" s="132"/>
      <c r="AB101" s="134"/>
      <c r="AC101" s="134"/>
      <c r="AD101" s="132"/>
      <c r="AE101" s="132"/>
      <c r="AF101" s="132"/>
      <c r="AG101" s="129" t="s">
        <v>969</v>
      </c>
      <c r="AH101" s="132"/>
      <c r="AI101" s="117"/>
      <c r="AJ101" s="132"/>
      <c r="AK101" s="75"/>
    </row>
    <row r="102" spans="1:37" s="2" customFormat="1" ht="143.44999999999999" customHeight="1" x14ac:dyDescent="0.25">
      <c r="A102" s="15" t="s">
        <v>1250</v>
      </c>
      <c r="B102" s="16" t="s">
        <v>441</v>
      </c>
      <c r="C102" s="20" t="s">
        <v>406</v>
      </c>
      <c r="D102" s="21" t="s">
        <v>52</v>
      </c>
      <c r="E102" s="22" t="s">
        <v>414</v>
      </c>
      <c r="F102" s="22" t="s">
        <v>1499</v>
      </c>
      <c r="G102" s="61" t="s">
        <v>199</v>
      </c>
      <c r="H102" s="151"/>
      <c r="I102" s="88" t="s">
        <v>1326</v>
      </c>
      <c r="J102" s="156" t="s">
        <v>409</v>
      </c>
      <c r="K102" s="141" t="s">
        <v>410</v>
      </c>
      <c r="L102" s="141" t="s">
        <v>411</v>
      </c>
      <c r="M102" s="141" t="s">
        <v>195</v>
      </c>
      <c r="N102" s="143" t="s">
        <v>412</v>
      </c>
      <c r="O102" s="126">
        <f t="shared" ca="1" si="9"/>
        <v>1</v>
      </c>
      <c r="P102" s="126">
        <v>10000</v>
      </c>
      <c r="Q102" s="127" t="str">
        <f ca="1">IF(AND(E102="Last notification date",MONTH(TODAY())&gt;9,DAY(TODAY())&gt;9),YEAR(TODAY())&amp;"-"&amp;MONTH(TODAY())&amp;"-"&amp;DAY(TODAY()),IF(AND(E102="Last notification date",MONTH(TODAY())&lt;9,DAY(TODAY())&lt;10),YEAR(TODAY())&amp;"-0"&amp;MONTH(TODAY())&amp;"-0"&amp;DAY(TODAY()),IF(AND(E102="Last notification date",MONTH(TODAY())&gt;9,DAY(TODAY())&lt;10),YEAR(TODAY())&amp;"-"&amp;MONTH(TODAY())&amp;"-0"&amp;DAY(TODAY()),IF(AND(E102="Last notification date",MONTH(TODAY())&lt;10,DAY(TODAY())&gt;9),YEAR(TODAY())&amp;"-0"&amp;MONTH(TODAY())&amp;"-"&amp;DAY(TODAY()),IF(LEFT(G102,4)="{SEC","SEC ID",IF(LEFT(G102,4)="{DAT","DATE",IF(LEFT(G102,4)="{TEX",Val!B$21,IF(LEFT(G102,4)="{ALP",Val!B$20,IF(LEFT(G102,4)="{COU",Val!B$20,IF(OR(LEFT(G102,4)="{ISI",LEFT(G102,4)="{LEI"),Val!B$17,IF(OR(LEFT(G102,4)="{CA_",LEFT(G102,4)="{Mas",LEFT(G102,4)="{Y/N",LEFT(G102,4)="{No ",LEFT(G102,4)="{N/A",LEFT(G102,4)="{Con",LEFT(G102,4)="{LIS"),"LIST","")))))))))))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2" s="126">
        <f t="shared" si="7"/>
        <v>375</v>
      </c>
      <c r="S102" s="128"/>
      <c r="T102" s="126" t="str">
        <f t="shared" si="8"/>
        <v>UNK</v>
      </c>
      <c r="U102" s="126" t="str" cm="1">
        <f t="array" aca="1" ref="U102" ca="1">IF(AND(E102="Payment exemption explanation",ISBLANK(F102)=FALSE,F$77="Confirmed"),"FORMAT",IF(AND(E102="Historical Default and Loss Performance Data location",F$3="Public",ISBLANK(F102)=TRUE),"FORMAT",IF(AND(E101="Subject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TEXT</v>
      </c>
      <c r="V102" s="126" t="b" cm="1">
        <f t="array" aca="1" ref="V102" ca="1">IF(OR(LEN(F102)&gt;P102+1),FALSE,IF(LEFT(G102,5)="{TEXT",TRUE,IF(AND(ISBLANK(F102)=FALSE,G102="{DATE_TEXT-YYYY-MM-DD}",LEN(F102)&lt;&gt;10),FALSE,IF(AND(ISBLANK(F102)=FALSE,ISNUMBER(SUMPRODUCT(SEARCH(MID(F102,ROW(INDIRECT("1:"&amp;LEN(TRIM(F102)))),1)," "&amp;W102&amp;CHAR(10)&amp;"""")))=FALSE),FALSE,TRUE))))</f>
        <v>1</v>
      </c>
      <c r="W102" s="127" t="str">
        <f>IF(G102="{Applicable/N/A}","N/Aplicable",IF(E102="Designated Entity LEI","ABCDEFGHIJKLMNOPQRSTUVWXYZ0123456789",IF(OR(G102="{ISIN}",G102="{LEI}"),";ABCDEFGHIJKLMNOPQRSTUVWXYZ0123456789",IF(G102="{Master Trust/Other}","Master TuOhe",IF(E102="Securitisation type","Privateublc",IF(LEFT(G102,4)="{CA_",Val!B$21,IF(G102="{COUNTRY_EU_LIST}"," ;abcdefghijklmnopqrstuvwxyzABCDEFGHIJKLMNOPQRSTUVWXYZ0123456789",IF(OR(G102="{NOTIFICATION ID}",G102="{SECURITISATION ID}"),Val!B$15,IF(G102="{COUNTRY_EU}"," ;abcdefghijklmnopqrstuvwxyzABCDEFGHIJKLMNOPQRSTUVWXYZ",IF(G102="{Confirmed/Unconfirmed}","ConfirmedUnc",IF(G102="{Confirmed/Unconfirmed/N/A}","Confirmed/UncNA",IF(LEFT(G102,4)="{DAT","0123456789-",IF(LEFT(G102,4)="{Y/N","YN",IF(OR(LEFT(G102,4)="{N/A",LEFT(G102,4)="{LIS",LEFT(G102,4)="{No ",LEFT(G102,4)="{SEC",LEFT(G102,4)="{Mas"),Val!B$20,IF(LEFT(G102,4)="{TEX",Val!B$21,IF(LEFT(G102,4)="{ALP",Val!B$20,IF(LEFT(G102,4)="{COU",Val!B$20)))))))))))))))))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2" s="132"/>
      <c r="Y102" s="132"/>
      <c r="Z102" s="132"/>
      <c r="AA102" s="132"/>
      <c r="AB102" s="134"/>
      <c r="AC102" s="134"/>
      <c r="AD102" s="132"/>
      <c r="AE102" s="132"/>
      <c r="AF102" s="132"/>
      <c r="AG102" s="129" t="s">
        <v>1003</v>
      </c>
      <c r="AH102" s="132"/>
      <c r="AI102" s="117"/>
      <c r="AJ102" s="132"/>
      <c r="AK102" s="75"/>
    </row>
    <row r="103" spans="1:37" s="2" customFormat="1" ht="105" x14ac:dyDescent="0.25">
      <c r="A103" s="15" t="s">
        <v>1251</v>
      </c>
      <c r="B103" s="16" t="s">
        <v>443</v>
      </c>
      <c r="C103" s="20" t="s">
        <v>416</v>
      </c>
      <c r="D103" s="21" t="s">
        <v>52</v>
      </c>
      <c r="E103" s="22" t="s">
        <v>417</v>
      </c>
      <c r="F103" s="22" t="s">
        <v>175</v>
      </c>
      <c r="G103" s="61" t="s">
        <v>190</v>
      </c>
      <c r="H103" s="150" t="s">
        <v>418</v>
      </c>
      <c r="I103" s="93" t="s">
        <v>1371</v>
      </c>
      <c r="J103" s="152" t="s">
        <v>419</v>
      </c>
      <c r="K103" s="140" t="s">
        <v>420</v>
      </c>
      <c r="L103" s="140" t="s">
        <v>421</v>
      </c>
      <c r="M103" s="140" t="s">
        <v>195</v>
      </c>
      <c r="N103" s="142" t="s">
        <v>422</v>
      </c>
      <c r="O103" s="126">
        <f t="shared" ca="1" si="9"/>
        <v>1</v>
      </c>
      <c r="P103" s="126">
        <v>12</v>
      </c>
      <c r="Q103" s="127" t="str">
        <f ca="1">IF(AND(E103="Last notification date",MONTH(TODAY())&gt;9,DAY(TODAY())&gt;9),YEAR(TODAY())&amp;"-"&amp;MONTH(TODAY())&amp;"-"&amp;DAY(TODAY()),IF(AND(E103="Last notification date",MONTH(TODAY())&lt;9,DAY(TODAY())&lt;10),YEAR(TODAY())&amp;"-0"&amp;MONTH(TODAY())&amp;"-0"&amp;DAY(TODAY()),IF(AND(E103="Last notification date",MONTH(TODAY())&gt;9,DAY(TODAY())&lt;10),YEAR(TODAY())&amp;"-"&amp;MONTH(TODAY())&amp;"-0"&amp;DAY(TODAY()),IF(AND(E103="Last notification date",MONTH(TODAY())&lt;10,DAY(TODAY())&gt;9),YEAR(TODAY())&amp;"-0"&amp;MONTH(TODAY())&amp;"-"&amp;DAY(TODAY()),IF(LEFT(G103,4)="{SEC","SEC ID",IF(LEFT(G103,4)="{DAT","DATE",IF(LEFT(G103,4)="{TEX",Val!B$21,IF(LEFT(G103,4)="{ALP",Val!B$20,IF(LEFT(G103,4)="{COU",Val!B$20,IF(OR(LEFT(G103,4)="{ISI",LEFT(G103,4)="{LEI"),Val!B$17,IF(OR(LEFT(G103,4)="{CA_",LEFT(G103,4)="{Mas",LEFT(G103,4)="{Y/N",LEFT(G103,4)="{No ",LEFT(G103,4)="{N/A",LEFT(G103,4)="{Con",LEFT(G103,4)="{LIS"),"LIST","")))))))))))</f>
        <v>LIST</v>
      </c>
      <c r="R103" s="126">
        <f t="shared" si="7"/>
        <v>9</v>
      </c>
      <c r="S103" s="128"/>
      <c r="T103" s="126" t="str">
        <f t="shared" si="8"/>
        <v>UNK</v>
      </c>
      <c r="U103" s="126" t="str" cm="1">
        <f t="array" aca="1" ref="U103" ca="1">IF(AND(E103="Payment exemption explanation",ISBLANK(F103)=FALSE,F$77="Confirmed"),"FORMAT",IF(AND(E103="Historical Default and Loss Performance Data location",F$3="Public",ISBLANK(F103)=TRUE),"FORMAT",IF(AND(E102="Subject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UNK</v>
      </c>
      <c r="V103" s="126" t="b" cm="1">
        <f t="array" aca="1" ref="V103" ca="1">IF(OR(LEN(F103)&gt;P103+1),FALSE,IF(LEFT(G103,5)="{TEXT",TRUE,IF(AND(ISBLANK(F103)=FALSE,G103="{DATE_TEXT-YYYY-MM-DD}",LEN(F103)&lt;&gt;10),FALSE,IF(AND(ISBLANK(F103)=FALSE,ISNUMBER(SUMPRODUCT(SEARCH(MID(F103,ROW(INDIRECT("1:"&amp;LEN(TRIM(F103)))),1)," "&amp;W103&amp;CHAR(10)&amp;"""")))=FALSE),FALSE,TRUE))))</f>
        <v>1</v>
      </c>
      <c r="W103" s="127" t="str">
        <f>IF(G103="{Applicable/N/A}","N/Aplicable",IF(E103="Designated Entity LEI","ABCDEFGHIJKLMNOPQRSTUVWXYZ0123456789",IF(OR(G103="{ISIN}",G103="{LEI}"),";ABCDEFGHIJKLMNOPQRSTUVWXYZ0123456789",IF(G103="{Master Trust/Other}","Master TuOhe",IF(E103="Securitisation type","Privateublc",IF(LEFT(G103,4)="{CA_",Val!B$21,IF(G103="{COUNTRY_EU_LIST}"," ;abcdefghijklmnopqrstuvwxyzABCDEFGHIJKLMNOPQRSTUVWXYZ0123456789",IF(OR(G103="{NOTIFICATION ID}",G103="{SECURITISATION ID}"),Val!B$15,IF(G103="{COUNTRY_EU}"," ;abcdefghijklmnopqrstuvwxyzABCDEFGHIJKLMNOPQRSTUVWXYZ",IF(G103="{Confirmed/Unconfirmed}","ConfirmedUnc",IF(G103="{Confirmed/Unconfirmed/N/A}","Confirmed/UncNA",IF(LEFT(G103,4)="{DAT","0123456789-",IF(LEFT(G103,4)="{Y/N","YN",IF(OR(LEFT(G103,4)="{N/A",LEFT(G103,4)="{LIS",LEFT(G103,4)="{No ",LEFT(G103,4)="{SEC",LEFT(G103,4)="{Mas"),Val!B$20,IF(LEFT(G103,4)="{TEX",Val!B$21,IF(LEFT(G103,4)="{ALP",Val!B$20,IF(LEFT(G103,4)="{COU",Val!B$20)))))))))))))))))</f>
        <v>ConfirmedUnc</v>
      </c>
      <c r="X103" s="132"/>
      <c r="Y103" s="132"/>
      <c r="Z103" s="132"/>
      <c r="AA103" s="132"/>
      <c r="AB103" s="134"/>
      <c r="AC103" s="134"/>
      <c r="AD103" s="132"/>
      <c r="AE103" s="132"/>
      <c r="AF103" s="132"/>
      <c r="AG103" s="129" t="s">
        <v>885</v>
      </c>
      <c r="AH103" s="132"/>
      <c r="AI103" s="117"/>
      <c r="AJ103" s="132"/>
      <c r="AK103" s="75"/>
    </row>
    <row r="104" spans="1:37" s="2" customFormat="1" ht="192.95" customHeight="1" x14ac:dyDescent="0.25">
      <c r="A104" s="15" t="s">
        <v>1252</v>
      </c>
      <c r="B104" s="16" t="s">
        <v>450</v>
      </c>
      <c r="C104" s="20" t="s">
        <v>416</v>
      </c>
      <c r="D104" s="21" t="s">
        <v>52</v>
      </c>
      <c r="E104" s="22" t="s">
        <v>424</v>
      </c>
      <c r="F104" s="22" t="s">
        <v>1466</v>
      </c>
      <c r="G104" s="61" t="s">
        <v>199</v>
      </c>
      <c r="H104" s="151"/>
      <c r="I104" s="88" t="s">
        <v>1380</v>
      </c>
      <c r="J104" s="156" t="s">
        <v>419</v>
      </c>
      <c r="K104" s="141" t="s">
        <v>420</v>
      </c>
      <c r="L104" s="141" t="s">
        <v>421</v>
      </c>
      <c r="M104" s="141" t="s">
        <v>195</v>
      </c>
      <c r="N104" s="143" t="s">
        <v>422</v>
      </c>
      <c r="O104" s="126">
        <f t="shared" ca="1" si="9"/>
        <v>1</v>
      </c>
      <c r="P104" s="126">
        <v>10000</v>
      </c>
      <c r="Q104" s="127" t="str">
        <f ca="1">IF(AND(E104="Last notification date",MONTH(TODAY())&gt;9,DAY(TODAY())&gt;9),YEAR(TODAY())&amp;"-"&amp;MONTH(TODAY())&amp;"-"&amp;DAY(TODAY()),IF(AND(E104="Last notification date",MONTH(TODAY())&lt;9,DAY(TODAY())&lt;10),YEAR(TODAY())&amp;"-0"&amp;MONTH(TODAY())&amp;"-0"&amp;DAY(TODAY()),IF(AND(E104="Last notification date",MONTH(TODAY())&gt;9,DAY(TODAY())&lt;10),YEAR(TODAY())&amp;"-"&amp;MONTH(TODAY())&amp;"-0"&amp;DAY(TODAY()),IF(AND(E104="Last notification date",MONTH(TODAY())&lt;10,DAY(TODAY())&gt;9),YEAR(TODAY())&amp;"-0"&amp;MONTH(TODAY())&amp;"-"&amp;DAY(TODAY()),IF(LEFT(G104,4)="{SEC","SEC ID",IF(LEFT(G104,4)="{DAT","DATE",IF(LEFT(G104,4)="{TEX",Val!B$21,IF(LEFT(G104,4)="{ALP",Val!B$20,IF(LEFT(G104,4)="{COU",Val!B$20,IF(OR(LEFT(G104,4)="{ISI",LEFT(G104,4)="{LEI"),Val!B$17,IF(OR(LEFT(G104,4)="{CA_",LEFT(G104,4)="{Mas",LEFT(G104,4)="{Y/N",LEFT(G104,4)="{No ",LEFT(G104,4)="{N/A",LEFT(G104,4)="{Con",LEFT(G104,4)="{LIS"),"LIST","")))))))))))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4" s="126">
        <f t="shared" si="7"/>
        <v>534</v>
      </c>
      <c r="S104" s="128"/>
      <c r="T104" s="126" t="str">
        <f t="shared" si="8"/>
        <v>UNK</v>
      </c>
      <c r="U104" s="126" t="str" cm="1">
        <f t="array" aca="1" ref="U104" ca="1">IF(AND(E104="Payment exemption explanation",ISBLANK(F104)=FALSE,F$77="Confirmed"),"FORMAT",IF(AND(E104="Historical Default and Loss Performance Data location",F$3="Public",ISBLANK(F104)=TRUE),"FORMAT",IF(AND(E103="Subject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TEXT</v>
      </c>
      <c r="V104" s="126" t="b" cm="1">
        <f t="array" aca="1" ref="V104" ca="1">IF(OR(LEN(F104)&gt;P104+1),FALSE,IF(LEFT(G104,5)="{TEXT",TRUE,IF(AND(ISBLANK(F104)=FALSE,G104="{DATE_TEXT-YYYY-MM-DD}",LEN(F104)&lt;&gt;10),FALSE,IF(AND(ISBLANK(F104)=FALSE,ISNUMBER(SUMPRODUCT(SEARCH(MID(F104,ROW(INDIRECT("1:"&amp;LEN(TRIM(F104)))),1)," "&amp;W104&amp;CHAR(10)&amp;"""")))=FALSE),FALSE,TRUE))))</f>
        <v>1</v>
      </c>
      <c r="W104" s="127" t="str">
        <f>IF(G104="{Applicable/N/A}","N/Aplicable",IF(E104="Designated Entity LEI","ABCDEFGHIJKLMNOPQRSTUVWXYZ0123456789",IF(OR(G104="{ISIN}",G104="{LEI}"),";ABCDEFGHIJKLMNOPQRSTUVWXYZ0123456789",IF(G104="{Master Trust/Other}","Master TuOhe",IF(E104="Securitisation type","Privateublc",IF(LEFT(G104,4)="{CA_",Val!B$21,IF(G104="{COUNTRY_EU_LIST}"," ;abcdefghijklmnopqrstuvwxyzABCDEFGHIJKLMNOPQRSTUVWXYZ0123456789",IF(OR(G104="{NOTIFICATION ID}",G104="{SECURITISATION ID}"),Val!B$15,IF(G104="{COUNTRY_EU}"," ;abcdefghijklmnopqrstuvwxyzABCDEFGHIJKLMNOPQRSTUVWXYZ",IF(G104="{Confirmed/Unconfirmed}","ConfirmedUnc",IF(G104="{Confirmed/Unconfirmed/N/A}","Confirmed/UncNA",IF(LEFT(G104,4)="{DAT","0123456789-",IF(LEFT(G104,4)="{Y/N","YN",IF(OR(LEFT(G104,4)="{N/A",LEFT(G104,4)="{LIS",LEFT(G104,4)="{No ",LEFT(G104,4)="{SEC",LEFT(G104,4)="{Mas"),Val!B$20,IF(LEFT(G104,4)="{TEX",Val!B$21,IF(LEFT(G104,4)="{ALP",Val!B$20,IF(LEFT(G104,4)="{COU",Val!B$20)))))))))))))))))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4" s="132"/>
      <c r="Y104" s="132"/>
      <c r="Z104" s="132"/>
      <c r="AA104" s="132"/>
      <c r="AB104" s="134"/>
      <c r="AC104" s="134"/>
      <c r="AD104" s="132"/>
      <c r="AE104" s="132"/>
      <c r="AF104" s="132"/>
      <c r="AG104" s="129" t="s">
        <v>893</v>
      </c>
      <c r="AH104" s="132"/>
      <c r="AI104" s="117"/>
      <c r="AJ104" s="132"/>
      <c r="AK104" s="75"/>
    </row>
    <row r="105" spans="1:37" s="2" customFormat="1" ht="105" x14ac:dyDescent="0.25">
      <c r="A105" s="15" t="s">
        <v>1253</v>
      </c>
      <c r="B105" s="16" t="s">
        <v>452</v>
      </c>
      <c r="C105" s="20" t="s">
        <v>426</v>
      </c>
      <c r="D105" s="21" t="s">
        <v>52</v>
      </c>
      <c r="E105" s="22" t="s">
        <v>427</v>
      </c>
      <c r="F105" s="22" t="s">
        <v>175</v>
      </c>
      <c r="G105" s="61" t="s">
        <v>190</v>
      </c>
      <c r="H105" s="150" t="s">
        <v>428</v>
      </c>
      <c r="I105" s="93" t="s">
        <v>1371</v>
      </c>
      <c r="J105" s="152" t="s">
        <v>429</v>
      </c>
      <c r="K105" s="140" t="s">
        <v>430</v>
      </c>
      <c r="L105" s="140" t="s">
        <v>431</v>
      </c>
      <c r="M105" s="140" t="s">
        <v>171</v>
      </c>
      <c r="N105" s="142" t="s">
        <v>422</v>
      </c>
      <c r="O105" s="126">
        <f t="shared" ca="1" si="9"/>
        <v>1</v>
      </c>
      <c r="P105" s="126">
        <v>12</v>
      </c>
      <c r="Q105" s="127" t="str">
        <f ca="1">IF(AND(E105="Last notification date",MONTH(TODAY())&gt;9,DAY(TODAY())&gt;9),YEAR(TODAY())&amp;"-"&amp;MONTH(TODAY())&amp;"-"&amp;DAY(TODAY()),IF(AND(E105="Last notification date",MONTH(TODAY())&lt;9,DAY(TODAY())&lt;10),YEAR(TODAY())&amp;"-0"&amp;MONTH(TODAY())&amp;"-0"&amp;DAY(TODAY()),IF(AND(E105="Last notification date",MONTH(TODAY())&gt;9,DAY(TODAY())&lt;10),YEAR(TODAY())&amp;"-"&amp;MONTH(TODAY())&amp;"-0"&amp;DAY(TODAY()),IF(AND(E105="Last notification date",MONTH(TODAY())&lt;10,DAY(TODAY())&gt;9),YEAR(TODAY())&amp;"-0"&amp;MONTH(TODAY())&amp;"-"&amp;DAY(TODAY()),IF(LEFT(G105,4)="{SEC","SEC ID",IF(LEFT(G105,4)="{DAT","DATE",IF(LEFT(G105,4)="{TEX",Val!B$21,IF(LEFT(G105,4)="{ALP",Val!B$20,IF(LEFT(G105,4)="{COU",Val!B$20,IF(OR(LEFT(G105,4)="{ISI",LEFT(G105,4)="{LEI"),Val!B$17,IF(OR(LEFT(G105,4)="{CA_",LEFT(G105,4)="{Mas",LEFT(G105,4)="{Y/N",LEFT(G105,4)="{No ",LEFT(G105,4)="{N/A",LEFT(G105,4)="{Con",LEFT(G105,4)="{LIS"),"LIST","")))))))))))</f>
        <v>LIST</v>
      </c>
      <c r="R105" s="126">
        <f t="shared" si="7"/>
        <v>9</v>
      </c>
      <c r="S105" s="128"/>
      <c r="T105" s="126" t="str">
        <f t="shared" si="8"/>
        <v>UNK</v>
      </c>
      <c r="U105" s="126" t="str" cm="1">
        <f t="array" aca="1" ref="U105" ca="1">IF(AND(E105="Payment exemption explanation",ISBLANK(F105)=FALSE,F$77="Confirmed"),"FORMAT",IF(AND(E105="Historical Default and Loss Performance Data location",F$3="Public",ISBLANK(F105)=TRUE),"FORMAT",IF(AND(E104="Subject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UNK</v>
      </c>
      <c r="V105" s="126" t="b" cm="1">
        <f t="array" aca="1" ref="V105" ca="1">IF(OR(LEN(F105)&gt;P105+1),FALSE,IF(LEFT(G105,5)="{TEXT",TRUE,IF(AND(ISBLANK(F105)=FALSE,G105="{DATE_TEXT-YYYY-MM-DD}",LEN(F105)&lt;&gt;10),FALSE,IF(AND(ISBLANK(F105)=FALSE,ISNUMBER(SUMPRODUCT(SEARCH(MID(F105,ROW(INDIRECT("1:"&amp;LEN(TRIM(F105)))),1)," "&amp;W105&amp;CHAR(10)&amp;"""")))=FALSE),FALSE,TRUE))))</f>
        <v>1</v>
      </c>
      <c r="W105" s="127" t="str">
        <f>IF(G105="{Applicable/N/A}","N/Aplicable",IF(E105="Designated Entity LEI","ABCDEFGHIJKLMNOPQRSTUVWXYZ0123456789",IF(OR(G105="{ISIN}",G105="{LEI}"),";ABCDEFGHIJKLMNOPQRSTUVWXYZ0123456789",IF(G105="{Master Trust/Other}","Master TuOhe",IF(E105="Securitisation type","Privateublc",IF(LEFT(G105,4)="{CA_",Val!B$21,IF(G105="{COUNTRY_EU_LIST}"," ;abcdefghijklmnopqrstuvwxyzABCDEFGHIJKLMNOPQRSTUVWXYZ0123456789",IF(OR(G105="{NOTIFICATION ID}",G105="{SECURITISATION ID}"),Val!B$15,IF(G105="{COUNTRY_EU}"," ;abcdefghijklmnopqrstuvwxyzABCDEFGHIJKLMNOPQRSTUVWXYZ",IF(G105="{Confirmed/Unconfirmed}","ConfirmedUnc",IF(G105="{Confirmed/Unconfirmed/N/A}","Confirmed/UncNA",IF(LEFT(G105,4)="{DAT","0123456789-",IF(LEFT(G105,4)="{Y/N","YN",IF(OR(LEFT(G105,4)="{N/A",LEFT(G105,4)="{LIS",LEFT(G105,4)="{No ",LEFT(G105,4)="{SEC",LEFT(G105,4)="{Mas"),Val!B$20,IF(LEFT(G105,4)="{TEX",Val!B$21,IF(LEFT(G105,4)="{ALP",Val!B$20,IF(LEFT(G105,4)="{COU",Val!B$20)))))))))))))))))</f>
        <v>ConfirmedUnc</v>
      </c>
      <c r="X105" s="132"/>
      <c r="Y105" s="132"/>
      <c r="Z105" s="132"/>
      <c r="AA105" s="132"/>
      <c r="AB105" s="134"/>
      <c r="AC105" s="134"/>
      <c r="AD105" s="132"/>
      <c r="AE105" s="132"/>
      <c r="AF105" s="132"/>
      <c r="AG105" s="129" t="s">
        <v>887</v>
      </c>
      <c r="AH105" s="132"/>
      <c r="AI105" s="117"/>
      <c r="AJ105" s="132"/>
      <c r="AK105" s="75"/>
    </row>
    <row r="106" spans="1:37" s="2" customFormat="1" ht="247.5" customHeight="1" x14ac:dyDescent="0.25">
      <c r="A106" s="15" t="s">
        <v>1254</v>
      </c>
      <c r="B106" s="16" t="s">
        <v>459</v>
      </c>
      <c r="C106" s="30" t="s">
        <v>426</v>
      </c>
      <c r="D106" s="31" t="s">
        <v>46</v>
      </c>
      <c r="E106" s="26" t="s">
        <v>433</v>
      </c>
      <c r="F106" s="26" t="s">
        <v>1500</v>
      </c>
      <c r="G106" s="109" t="s">
        <v>114</v>
      </c>
      <c r="H106" s="151"/>
      <c r="I106" s="88" t="s">
        <v>1333</v>
      </c>
      <c r="J106" s="156" t="s">
        <v>429</v>
      </c>
      <c r="K106" s="141" t="s">
        <v>430</v>
      </c>
      <c r="L106" s="141" t="s">
        <v>431</v>
      </c>
      <c r="M106" s="141" t="s">
        <v>171</v>
      </c>
      <c r="N106" s="143" t="s">
        <v>422</v>
      </c>
      <c r="O106" s="126">
        <f t="shared" ca="1" si="9"/>
        <v>1</v>
      </c>
      <c r="P106" s="126">
        <v>5000</v>
      </c>
      <c r="Q106" s="127" t="str">
        <f ca="1">IF(AND(E106="Last notification date",MONTH(TODAY())&gt;9,DAY(TODAY())&gt;9),YEAR(TODAY())&amp;"-"&amp;MONTH(TODAY())&amp;"-"&amp;DAY(TODAY()),IF(AND(E106="Last notification date",MONTH(TODAY())&lt;9,DAY(TODAY())&lt;10),YEAR(TODAY())&amp;"-0"&amp;MONTH(TODAY())&amp;"-0"&amp;DAY(TODAY()),IF(AND(E106="Last notification date",MONTH(TODAY())&gt;9,DAY(TODAY())&lt;10),YEAR(TODAY())&amp;"-"&amp;MONTH(TODAY())&amp;"-0"&amp;DAY(TODAY()),IF(AND(E106="Last notification date",MONTH(TODAY())&lt;10,DAY(TODAY())&gt;9),YEAR(TODAY())&amp;"-0"&amp;MONTH(TODAY())&amp;"-"&amp;DAY(TODAY()),IF(LEFT(G106,4)="{SEC","SEC ID",IF(LEFT(G106,4)="{DAT","DATE",IF(LEFT(G106,4)="{TEX",Val!B$21,IF(LEFT(G106,4)="{ALP",Val!B$20,IF(LEFT(G106,4)="{COU",Val!B$20,IF(OR(LEFT(G106,4)="{ISI",LEFT(G106,4)="{LEI"),Val!B$17,IF(OR(LEFT(G106,4)="{CA_",LEFT(G106,4)="{Mas",LEFT(G106,4)="{Y/N",LEFT(G106,4)="{No ",LEFT(G106,4)="{N/A",LEFT(G106,4)="{Con",LEFT(G106,4)="{LIS"),"LIST","")))))))))))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6" s="126">
        <f t="shared" si="7"/>
        <v>465</v>
      </c>
      <c r="S106" s="128"/>
      <c r="T106" s="126" t="str">
        <f t="shared" si="8"/>
        <v>UNK</v>
      </c>
      <c r="U106" s="126" t="str" cm="1">
        <f t="array" aca="1" ref="U106" ca="1">IF(AND(E106="Payment exemption explanation",ISBLANK(F106)=FALSE,F$77="Confirmed"),"FORMAT",IF(AND(E106="Historical Default and Loss Performance Data location",F$3="Public",ISBLANK(F106)=TRUE),"FORMAT",IF(AND(E105="Subject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TEXT</v>
      </c>
      <c r="V106" s="126" t="b" cm="1">
        <f t="array" aca="1" ref="V106" ca="1">IF(OR(LEN(F106)&gt;P106+1),FALSE,IF(LEFT(G106,5)="{TEXT",TRUE,IF(AND(ISBLANK(F106)=FALSE,G106="{DATE_TEXT-YYYY-MM-DD}",LEN(F106)&lt;&gt;10),FALSE,IF(AND(ISBLANK(F106)=FALSE,ISNUMBER(SUMPRODUCT(SEARCH(MID(F106,ROW(INDIRECT("1:"&amp;LEN(TRIM(F106)))),1)," "&amp;W106&amp;CHAR(10)&amp;"""")))=FALSE),FALSE,TRUE))))</f>
        <v>1</v>
      </c>
      <c r="W106" s="127" t="str">
        <f>IF(G106="{Applicable/N/A}","N/Aplicable",IF(E106="Designated Entity LEI","ABCDEFGHIJKLMNOPQRSTUVWXYZ0123456789",IF(OR(G106="{ISIN}",G106="{LEI}"),";ABCDEFGHIJKLMNOPQRSTUVWXYZ0123456789",IF(G106="{Master Trust/Other}","Master TuOhe",IF(E106="Securitisation type","Privateublc",IF(LEFT(G106,4)="{CA_",Val!B$21,IF(G106="{COUNTRY_EU_LIST}"," ;abcdefghijklmnopqrstuvwxyzABCDEFGHIJKLMNOPQRSTUVWXYZ0123456789",IF(OR(G106="{NOTIFICATION ID}",G106="{SECURITISATION ID}"),Val!B$15,IF(G106="{COUNTRY_EU}"," ;abcdefghijklmnopqrstuvwxyzABCDEFGHIJKLMNOPQRSTUVWXYZ",IF(G106="{Confirmed/Unconfirmed}","ConfirmedUnc",IF(G106="{Confirmed/Unconfirmed/N/A}","Confirmed/UncNA",IF(LEFT(G106,4)="{DAT","0123456789-",IF(LEFT(G106,4)="{Y/N","YN",IF(OR(LEFT(G106,4)="{N/A",LEFT(G106,4)="{LIS",LEFT(G106,4)="{No ",LEFT(G106,4)="{SEC",LEFT(G106,4)="{Mas"),Val!B$20,IF(LEFT(G106,4)="{TEX",Val!B$21,IF(LEFT(G106,4)="{ALP",Val!B$20,IF(LEFT(G106,4)="{COU",Val!B$20)))))))))))))))))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6" s="132"/>
      <c r="Y106" s="132"/>
      <c r="Z106" s="132"/>
      <c r="AA106" s="132"/>
      <c r="AB106" s="134"/>
      <c r="AC106" s="134"/>
      <c r="AD106" s="132"/>
      <c r="AE106" s="132"/>
      <c r="AF106" s="132"/>
      <c r="AG106" s="129" t="s">
        <v>890</v>
      </c>
      <c r="AH106" s="132"/>
      <c r="AI106" s="117"/>
      <c r="AJ106" s="132"/>
      <c r="AK106" s="75"/>
    </row>
    <row r="107" spans="1:37" s="2" customFormat="1" ht="105" x14ac:dyDescent="0.25">
      <c r="A107" s="15" t="s">
        <v>1255</v>
      </c>
      <c r="B107" s="16" t="s">
        <v>461</v>
      </c>
      <c r="C107" s="20" t="s">
        <v>435</v>
      </c>
      <c r="D107" s="21" t="s">
        <v>52</v>
      </c>
      <c r="E107" s="22" t="s">
        <v>436</v>
      </c>
      <c r="F107" s="22" t="s">
        <v>175</v>
      </c>
      <c r="G107" s="61" t="s">
        <v>190</v>
      </c>
      <c r="H107" s="150" t="s">
        <v>437</v>
      </c>
      <c r="I107" s="93" t="s">
        <v>1371</v>
      </c>
      <c r="J107" s="152" t="s">
        <v>438</v>
      </c>
      <c r="K107" s="140" t="s">
        <v>439</v>
      </c>
      <c r="L107" s="140" t="s">
        <v>440</v>
      </c>
      <c r="M107" s="140" t="s">
        <v>171</v>
      </c>
      <c r="N107" s="142" t="s">
        <v>422</v>
      </c>
      <c r="O107" s="126">
        <f t="shared" ca="1" si="9"/>
        <v>1</v>
      </c>
      <c r="P107" s="126">
        <v>12</v>
      </c>
      <c r="Q107" s="127" t="str">
        <f ca="1">IF(AND(E107="Last notification date",MONTH(TODAY())&gt;9,DAY(TODAY())&gt;9),YEAR(TODAY())&amp;"-"&amp;MONTH(TODAY())&amp;"-"&amp;DAY(TODAY()),IF(AND(E107="Last notification date",MONTH(TODAY())&lt;9,DAY(TODAY())&lt;10),YEAR(TODAY())&amp;"-0"&amp;MONTH(TODAY())&amp;"-0"&amp;DAY(TODAY()),IF(AND(E107="Last notification date",MONTH(TODAY())&gt;9,DAY(TODAY())&lt;10),YEAR(TODAY())&amp;"-"&amp;MONTH(TODAY())&amp;"-0"&amp;DAY(TODAY()),IF(AND(E107="Last notification date",MONTH(TODAY())&lt;10,DAY(TODAY())&gt;9),YEAR(TODAY())&amp;"-0"&amp;MONTH(TODAY())&amp;"-"&amp;DAY(TODAY()),IF(LEFT(G107,4)="{SEC","SEC ID",IF(LEFT(G107,4)="{DAT","DATE",IF(LEFT(G107,4)="{TEX",Val!B$21,IF(LEFT(G107,4)="{ALP",Val!B$20,IF(LEFT(G107,4)="{COU",Val!B$20,IF(OR(LEFT(G107,4)="{ISI",LEFT(G107,4)="{LEI"),Val!B$17,IF(OR(LEFT(G107,4)="{CA_",LEFT(G107,4)="{Mas",LEFT(G107,4)="{Y/N",LEFT(G107,4)="{No ",LEFT(G107,4)="{N/A",LEFT(G107,4)="{Con",LEFT(G107,4)="{LIS"),"LIST","")))))))))))</f>
        <v>LIST</v>
      </c>
      <c r="R107" s="126">
        <f t="shared" si="7"/>
        <v>9</v>
      </c>
      <c r="S107" s="128"/>
      <c r="T107" s="126" t="str">
        <f t="shared" si="8"/>
        <v>UNK</v>
      </c>
      <c r="U107" s="126" t="str" cm="1">
        <f t="array" aca="1" ref="U107" ca="1">IF(AND(E107="Payment exemption explanation",ISBLANK(F107)=FALSE,F$77="Confirmed"),"FORMAT",IF(AND(E107="Historical Default and Loss Performance Data location",F$3="Public",ISBLANK(F107)=TRUE),"FORMAT",IF(AND(E106="Subject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UNK</v>
      </c>
      <c r="V107" s="126" t="b" cm="1">
        <f t="array" aca="1" ref="V107" ca="1">IF(OR(LEN(F107)&gt;P107+1),FALSE,IF(LEFT(G107,5)="{TEXT",TRUE,IF(AND(ISBLANK(F107)=FALSE,G107="{DATE_TEXT-YYYY-MM-DD}",LEN(F107)&lt;&gt;10),FALSE,IF(AND(ISBLANK(F107)=FALSE,ISNUMBER(SUMPRODUCT(SEARCH(MID(F107,ROW(INDIRECT("1:"&amp;LEN(TRIM(F107)))),1)," "&amp;W107&amp;CHAR(10)&amp;"""")))=FALSE),FALSE,TRUE))))</f>
        <v>1</v>
      </c>
      <c r="W107" s="127" t="str">
        <f>IF(G107="{Applicable/N/A}","N/Aplicable",IF(E107="Designated Entity LEI","ABCDEFGHIJKLMNOPQRSTUVWXYZ0123456789",IF(OR(G107="{ISIN}",G107="{LEI}"),";ABCDEFGHIJKLMNOPQRSTUVWXYZ0123456789",IF(G107="{Master Trust/Other}","Master TuOhe",IF(E107="Securitisation type","Privateublc",IF(LEFT(G107,4)="{CA_",Val!B$21,IF(G107="{COUNTRY_EU_LIST}"," ;abcdefghijklmnopqrstuvwxyzABCDEFGHIJKLMNOPQRSTUVWXYZ0123456789",IF(OR(G107="{NOTIFICATION ID}",G107="{SECURITISATION ID}"),Val!B$15,IF(G107="{COUNTRY_EU}"," ;abcdefghijklmnopqrstuvwxyzABCDEFGHIJKLMNOPQRSTUVWXYZ",IF(G107="{Confirmed/Unconfirmed}","ConfirmedUnc",IF(G107="{Confirmed/Unconfirmed/N/A}","Confirmed/UncNA",IF(LEFT(G107,4)="{DAT","0123456789-",IF(LEFT(G107,4)="{Y/N","YN",IF(OR(LEFT(G107,4)="{N/A",LEFT(G107,4)="{LIS",LEFT(G107,4)="{No ",LEFT(G107,4)="{SEC",LEFT(G107,4)="{Mas"),Val!B$20,IF(LEFT(G107,4)="{TEX",Val!B$21,IF(LEFT(G107,4)="{ALP",Val!B$20,IF(LEFT(G107,4)="{COU",Val!B$20)))))))))))))))))</f>
        <v>ConfirmedUnc</v>
      </c>
      <c r="X107" s="132"/>
      <c r="Y107" s="132"/>
      <c r="Z107" s="132"/>
      <c r="AA107" s="132"/>
      <c r="AB107" s="134"/>
      <c r="AC107" s="134"/>
      <c r="AD107" s="132"/>
      <c r="AE107" s="132"/>
      <c r="AF107" s="132"/>
      <c r="AG107" s="129" t="s">
        <v>891</v>
      </c>
      <c r="AH107" s="132"/>
      <c r="AI107" s="117"/>
      <c r="AJ107" s="132"/>
      <c r="AK107" s="75"/>
    </row>
    <row r="108" spans="1:37" s="2" customFormat="1" ht="120.75" x14ac:dyDescent="0.25">
      <c r="A108" s="15" t="s">
        <v>1256</v>
      </c>
      <c r="B108" s="16" t="s">
        <v>468</v>
      </c>
      <c r="C108" s="30" t="s">
        <v>435</v>
      </c>
      <c r="D108" s="31" t="s">
        <v>46</v>
      </c>
      <c r="E108" s="26" t="s">
        <v>442</v>
      </c>
      <c r="F108" s="26" t="s">
        <v>1501</v>
      </c>
      <c r="G108" s="109" t="s">
        <v>114</v>
      </c>
      <c r="H108" s="151"/>
      <c r="I108" s="88" t="s">
        <v>1333</v>
      </c>
      <c r="J108" s="156" t="s">
        <v>438</v>
      </c>
      <c r="K108" s="141" t="s">
        <v>439</v>
      </c>
      <c r="L108" s="141" t="s">
        <v>440</v>
      </c>
      <c r="M108" s="141" t="s">
        <v>171</v>
      </c>
      <c r="N108" s="143" t="s">
        <v>422</v>
      </c>
      <c r="O108" s="126">
        <f t="shared" ca="1" si="9"/>
        <v>1</v>
      </c>
      <c r="P108" s="126">
        <v>5000</v>
      </c>
      <c r="Q108" s="127" t="str">
        <f ca="1">IF(AND(E108="Last notification date",MONTH(TODAY())&gt;9,DAY(TODAY())&gt;9),YEAR(TODAY())&amp;"-"&amp;MONTH(TODAY())&amp;"-"&amp;DAY(TODAY()),IF(AND(E108="Last notification date",MONTH(TODAY())&lt;9,DAY(TODAY())&lt;10),YEAR(TODAY())&amp;"-0"&amp;MONTH(TODAY())&amp;"-0"&amp;DAY(TODAY()),IF(AND(E108="Last notification date",MONTH(TODAY())&gt;9,DAY(TODAY())&lt;10),YEAR(TODAY())&amp;"-"&amp;MONTH(TODAY())&amp;"-0"&amp;DAY(TODAY()),IF(AND(E108="Last notification date",MONTH(TODAY())&lt;10,DAY(TODAY())&gt;9),YEAR(TODAY())&amp;"-0"&amp;MONTH(TODAY())&amp;"-"&amp;DAY(TODAY()),IF(LEFT(G108,4)="{SEC","SEC ID",IF(LEFT(G108,4)="{DAT","DATE",IF(LEFT(G108,4)="{TEX",Val!B$21,IF(LEFT(G108,4)="{ALP",Val!B$20,IF(LEFT(G108,4)="{COU",Val!B$20,IF(OR(LEFT(G108,4)="{ISI",LEFT(G108,4)="{LEI"),Val!B$17,IF(OR(LEFT(G108,4)="{CA_",LEFT(G108,4)="{Mas",LEFT(G108,4)="{Y/N",LEFT(G108,4)="{No ",LEFT(G108,4)="{N/A",LEFT(G108,4)="{Con",LEFT(G108,4)="{LIS"),"LIST","")))))))))))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08" s="126">
        <f t="shared" si="7"/>
        <v>273</v>
      </c>
      <c r="S108" s="128"/>
      <c r="T108" s="126" t="str">
        <f t="shared" si="8"/>
        <v>UNK</v>
      </c>
      <c r="U108" s="126" t="str" cm="1">
        <f t="array" aca="1" ref="U108" ca="1">IF(AND(E108="Payment exemption explanation",ISBLANK(F108)=FALSE,F$77="Confirmed"),"FORMAT",IF(AND(E108="Historical Default and Loss Performance Data location",F$3="Public",ISBLANK(F108)=TRUE),"FORMAT",IF(AND(E107="Subject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TEXT</v>
      </c>
      <c r="V108" s="126" t="b" cm="1">
        <f t="array" aca="1" ref="V108" ca="1">IF(OR(LEN(F108)&gt;P108+1),FALSE,IF(LEFT(G108,5)="{TEXT",TRUE,IF(AND(ISBLANK(F108)=FALSE,G108="{DATE_TEXT-YYYY-MM-DD}",LEN(F108)&lt;&gt;10),FALSE,IF(AND(ISBLANK(F108)=FALSE,ISNUMBER(SUMPRODUCT(SEARCH(MID(F108,ROW(INDIRECT("1:"&amp;LEN(TRIM(F108)))),1)," "&amp;W108&amp;CHAR(10)&amp;"""")))=FALSE),FALSE,TRUE))))</f>
        <v>1</v>
      </c>
      <c r="W108" s="127" t="str">
        <f>IF(G108="{Applicable/N/A}","N/Aplicable",IF(E108="Designated Entity LEI","ABCDEFGHIJKLMNOPQRSTUVWXYZ0123456789",IF(OR(G108="{ISIN}",G108="{LEI}"),";ABCDEFGHIJKLMNOPQRSTUVWXYZ0123456789",IF(G108="{Master Trust/Other}","Master TuOhe",IF(E108="Securitisation type","Privateublc",IF(LEFT(G108,4)="{CA_",Val!B$21,IF(G108="{COUNTRY_EU_LIST}"," ;abcdefghijklmnopqrstuvwxyzABCDEFGHIJKLMNOPQRSTUVWXYZ0123456789",IF(OR(G108="{NOTIFICATION ID}",G108="{SECURITISATION ID}"),Val!B$15,IF(G108="{COUNTRY_EU}"," ;abcdefghijklmnopqrstuvwxyzABCDEFGHIJKLMNOPQRSTUVWXYZ",IF(G108="{Confirmed/Unconfirmed}","ConfirmedUnc",IF(G108="{Confirmed/Unconfirmed/N/A}","Confirmed/UncNA",IF(LEFT(G108,4)="{DAT","0123456789-",IF(LEFT(G108,4)="{Y/N","YN",IF(OR(LEFT(G108,4)="{N/A",LEFT(G108,4)="{LIS",LEFT(G108,4)="{No ",LEFT(G108,4)="{SEC",LEFT(G108,4)="{Mas"),Val!B$20,IF(LEFT(G108,4)="{TEX",Val!B$21,IF(LEFT(G108,4)="{ALP",Val!B$20,IF(LEFT(G108,4)="{COU",Val!B$20)))))))))))))))))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08" s="132"/>
      <c r="Y108" s="132"/>
      <c r="Z108" s="132"/>
      <c r="AA108" s="132"/>
      <c r="AB108" s="134"/>
      <c r="AC108" s="134"/>
      <c r="AD108" s="132"/>
      <c r="AE108" s="132"/>
      <c r="AF108" s="132"/>
      <c r="AG108" s="129" t="s">
        <v>892</v>
      </c>
      <c r="AH108" s="132"/>
      <c r="AI108" s="117"/>
      <c r="AJ108" s="132"/>
      <c r="AK108" s="75"/>
    </row>
    <row r="109" spans="1:37" s="2" customFormat="1" ht="105" x14ac:dyDescent="0.25">
      <c r="A109" s="15" t="s">
        <v>1257</v>
      </c>
      <c r="B109" s="16" t="s">
        <v>470</v>
      </c>
      <c r="C109" s="20" t="s">
        <v>444</v>
      </c>
      <c r="D109" s="21" t="s">
        <v>52</v>
      </c>
      <c r="E109" s="22" t="s">
        <v>445</v>
      </c>
      <c r="F109" s="60" t="s">
        <v>175</v>
      </c>
      <c r="G109" s="61" t="s">
        <v>190</v>
      </c>
      <c r="H109" s="150" t="s">
        <v>446</v>
      </c>
      <c r="I109" s="93" t="s">
        <v>1371</v>
      </c>
      <c r="J109" s="152" t="s">
        <v>447</v>
      </c>
      <c r="K109" s="140" t="s">
        <v>448</v>
      </c>
      <c r="L109" s="140" t="s">
        <v>449</v>
      </c>
      <c r="M109" s="140" t="s">
        <v>171</v>
      </c>
      <c r="N109" s="142" t="s">
        <v>422</v>
      </c>
      <c r="O109" s="126">
        <f t="shared" ca="1" si="9"/>
        <v>1</v>
      </c>
      <c r="P109" s="126">
        <v>12</v>
      </c>
      <c r="Q109" s="127" t="str">
        <f ca="1">IF(AND(E109="Last notification date",MONTH(TODAY())&gt;9,DAY(TODAY())&gt;9),YEAR(TODAY())&amp;"-"&amp;MONTH(TODAY())&amp;"-"&amp;DAY(TODAY()),IF(AND(E109="Last notification date",MONTH(TODAY())&lt;9,DAY(TODAY())&lt;10),YEAR(TODAY())&amp;"-0"&amp;MONTH(TODAY())&amp;"-0"&amp;DAY(TODAY()),IF(AND(E109="Last notification date",MONTH(TODAY())&gt;9,DAY(TODAY())&lt;10),YEAR(TODAY())&amp;"-"&amp;MONTH(TODAY())&amp;"-0"&amp;DAY(TODAY()),IF(AND(E109="Last notification date",MONTH(TODAY())&lt;10,DAY(TODAY())&gt;9),YEAR(TODAY())&amp;"-0"&amp;MONTH(TODAY())&amp;"-"&amp;DAY(TODAY()),IF(LEFT(G109,4)="{SEC","SEC ID",IF(LEFT(G109,4)="{DAT","DATE",IF(LEFT(G109,4)="{TEX",Val!B$21,IF(LEFT(G109,4)="{ALP",Val!B$20,IF(LEFT(G109,4)="{COU",Val!B$20,IF(OR(LEFT(G109,4)="{ISI",LEFT(G109,4)="{LEI"),Val!B$17,IF(OR(LEFT(G109,4)="{CA_",LEFT(G109,4)="{Mas",LEFT(G109,4)="{Y/N",LEFT(G109,4)="{No ",LEFT(G109,4)="{N/A",LEFT(G109,4)="{Con",LEFT(G109,4)="{LIS"),"LIST","")))))))))))</f>
        <v>LIST</v>
      </c>
      <c r="R109" s="126">
        <f t="shared" si="7"/>
        <v>9</v>
      </c>
      <c r="S109" s="128"/>
      <c r="T109" s="126" t="str">
        <f t="shared" si="8"/>
        <v>UNK</v>
      </c>
      <c r="U109" s="126" t="str" cm="1">
        <f t="array" aca="1" ref="U109" ca="1">IF(AND(E109="Payment exemption explanation",ISBLANK(F109)=FALSE,F$77="Confirmed"),"FORMAT",IF(AND(E109="Historical Default and Loss Performance Data location",F$3="Public",ISBLANK(F109)=TRUE),"FORMAT",IF(AND(E108="Subject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UNK</v>
      </c>
      <c r="V109" s="126" t="b" cm="1">
        <f t="array" aca="1" ref="V109" ca="1">IF(OR(LEN(F109)&gt;P109+1),FALSE,IF(LEFT(G109,5)="{TEXT",TRUE,IF(AND(ISBLANK(F109)=FALSE,G109="{DATE_TEXT-YYYY-MM-DD}",LEN(F109)&lt;&gt;10),FALSE,IF(AND(ISBLANK(F109)=FALSE,ISNUMBER(SUMPRODUCT(SEARCH(MID(F109,ROW(INDIRECT("1:"&amp;LEN(TRIM(F109)))),1)," "&amp;W109&amp;CHAR(10)&amp;"""")))=FALSE),FALSE,TRUE))))</f>
        <v>1</v>
      </c>
      <c r="W109" s="127" t="str">
        <f>IF(G109="{Applicable/N/A}","N/Aplicable",IF(E109="Designated Entity LEI","ABCDEFGHIJKLMNOPQRSTUVWXYZ0123456789",IF(OR(G109="{ISIN}",G109="{LEI}"),";ABCDEFGHIJKLMNOPQRSTUVWXYZ0123456789",IF(G109="{Master Trust/Other}","Master TuOhe",IF(E109="Securitisation type","Privateublc",IF(LEFT(G109,4)="{CA_",Val!B$21,IF(G109="{COUNTRY_EU_LIST}"," ;abcdefghijklmnopqrstuvwxyzABCDEFGHIJKLMNOPQRSTUVWXYZ0123456789",IF(OR(G109="{NOTIFICATION ID}",G109="{SECURITISATION ID}"),Val!B$15,IF(G109="{COUNTRY_EU}"," ;abcdefghijklmnopqrstuvwxyzABCDEFGHIJKLMNOPQRSTUVWXYZ",IF(G109="{Confirmed/Unconfirmed}","ConfirmedUnc",IF(G109="{Confirmed/Unconfirmed/N/A}","Confirmed/UncNA",IF(LEFT(G109,4)="{DAT","0123456789-",IF(LEFT(G109,4)="{Y/N","YN",IF(OR(LEFT(G109,4)="{N/A",LEFT(G109,4)="{LIS",LEFT(G109,4)="{No ",LEFT(G109,4)="{SEC",LEFT(G109,4)="{Mas"),Val!B$20,IF(LEFT(G109,4)="{TEX",Val!B$21,IF(LEFT(G109,4)="{ALP",Val!B$20,IF(LEFT(G109,4)="{COU",Val!B$20)))))))))))))))))</f>
        <v>ConfirmedUnc</v>
      </c>
      <c r="X109" s="132"/>
      <c r="Y109" s="132"/>
      <c r="Z109" s="132"/>
      <c r="AA109" s="132"/>
      <c r="AB109" s="134"/>
      <c r="AC109" s="134"/>
      <c r="AD109" s="132"/>
      <c r="AE109" s="132"/>
      <c r="AF109" s="132"/>
      <c r="AG109" s="129" t="s">
        <v>886</v>
      </c>
      <c r="AH109" s="132"/>
      <c r="AI109" s="117"/>
      <c r="AJ109" s="132"/>
      <c r="AK109" s="75"/>
    </row>
    <row r="110" spans="1:37" s="2" customFormat="1" ht="197.1" customHeight="1" x14ac:dyDescent="0.25">
      <c r="A110" s="15" t="s">
        <v>1258</v>
      </c>
      <c r="B110" s="16" t="s">
        <v>473</v>
      </c>
      <c r="C110" s="30" t="s">
        <v>444</v>
      </c>
      <c r="D110" s="31" t="s">
        <v>46</v>
      </c>
      <c r="E110" s="26" t="s">
        <v>451</v>
      </c>
      <c r="F110" s="64" t="s">
        <v>1467</v>
      </c>
      <c r="G110" s="109" t="s">
        <v>114</v>
      </c>
      <c r="H110" s="151"/>
      <c r="I110" s="88" t="s">
        <v>1333</v>
      </c>
      <c r="J110" s="156" t="s">
        <v>447</v>
      </c>
      <c r="K110" s="141" t="s">
        <v>448</v>
      </c>
      <c r="L110" s="141" t="s">
        <v>449</v>
      </c>
      <c r="M110" s="141" t="s">
        <v>171</v>
      </c>
      <c r="N110" s="143" t="s">
        <v>422</v>
      </c>
      <c r="O110" s="126">
        <f t="shared" ca="1" si="9"/>
        <v>1</v>
      </c>
      <c r="P110" s="126">
        <v>5000</v>
      </c>
      <c r="Q110" s="127" t="str">
        <f ca="1">IF(AND(E110="Last notification date",MONTH(TODAY())&gt;9,DAY(TODAY())&gt;9),YEAR(TODAY())&amp;"-"&amp;MONTH(TODAY())&amp;"-"&amp;DAY(TODAY()),IF(AND(E110="Last notification date",MONTH(TODAY())&lt;9,DAY(TODAY())&lt;10),YEAR(TODAY())&amp;"-0"&amp;MONTH(TODAY())&amp;"-0"&amp;DAY(TODAY()),IF(AND(E110="Last notification date",MONTH(TODAY())&gt;9,DAY(TODAY())&lt;10),YEAR(TODAY())&amp;"-"&amp;MONTH(TODAY())&amp;"-0"&amp;DAY(TODAY()),IF(AND(E110="Last notification date",MONTH(TODAY())&lt;10,DAY(TODAY())&gt;9),YEAR(TODAY())&amp;"-0"&amp;MONTH(TODAY())&amp;"-"&amp;DAY(TODAY()),IF(LEFT(G110,4)="{SEC","SEC ID",IF(LEFT(G110,4)="{DAT","DATE",IF(LEFT(G110,4)="{TEX",Val!B$21,IF(LEFT(G110,4)="{ALP",Val!B$20,IF(LEFT(G110,4)="{COU",Val!B$20,IF(OR(LEFT(G110,4)="{ISI",LEFT(G110,4)="{LEI"),Val!B$17,IF(OR(LEFT(G110,4)="{CA_",LEFT(G110,4)="{Mas",LEFT(G110,4)="{Y/N",LEFT(G110,4)="{No ",LEFT(G110,4)="{N/A",LEFT(G110,4)="{Con",LEFT(G110,4)="{LIS"),"LIST","")))))))))))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0" s="126">
        <f t="shared" si="7"/>
        <v>545</v>
      </c>
      <c r="S110" s="128"/>
      <c r="T110" s="126" t="str">
        <f t="shared" si="8"/>
        <v>UNK</v>
      </c>
      <c r="U110" s="126" t="str" cm="1">
        <f t="array" aca="1" ref="U110" ca="1">IF(AND(E110="Payment exemption explanation",ISBLANK(F110)=FALSE,F$77="Confirmed"),"FORMAT",IF(AND(E110="Historical Default and Loss Performance Data location",F$3="Public",ISBLANK(F110)=TRUE),"FORMAT",IF(AND(E109="Subject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TEXT</v>
      </c>
      <c r="V110" s="126" t="b" cm="1">
        <f t="array" aca="1" ref="V110" ca="1">IF(OR(LEN(F110)&gt;P110+1),FALSE,IF(LEFT(G110,5)="{TEXT",TRUE,IF(AND(ISBLANK(F110)=FALSE,G110="{DATE_TEXT-YYYY-MM-DD}",LEN(F110)&lt;&gt;10),FALSE,IF(AND(ISBLANK(F110)=FALSE,ISNUMBER(SUMPRODUCT(SEARCH(MID(F110,ROW(INDIRECT("1:"&amp;LEN(TRIM(F110)))),1)," "&amp;W110&amp;CHAR(10)&amp;"""")))=FALSE),FALSE,TRUE))))</f>
        <v>1</v>
      </c>
      <c r="W110" s="127" t="str">
        <f>IF(G110="{Applicable/N/A}","N/Aplicable",IF(E110="Designated Entity LEI","ABCDEFGHIJKLMNOPQRSTUVWXYZ0123456789",IF(OR(G110="{ISIN}",G110="{LEI}"),";ABCDEFGHIJKLMNOPQRSTUVWXYZ0123456789",IF(G110="{Master Trust/Other}","Master TuOhe",IF(E110="Securitisation type","Privateublc",IF(LEFT(G110,4)="{CA_",Val!B$21,IF(G110="{COUNTRY_EU_LIST}"," ;abcdefghijklmnopqrstuvwxyzABCDEFGHIJKLMNOPQRSTUVWXYZ0123456789",IF(OR(G110="{NOTIFICATION ID}",G110="{SECURITISATION ID}"),Val!B$15,IF(G110="{COUNTRY_EU}"," ;abcdefghijklmnopqrstuvwxyzABCDEFGHIJKLMNOPQRSTUVWXYZ",IF(G110="{Confirmed/Unconfirmed}","ConfirmedUnc",IF(G110="{Confirmed/Unconfirmed/N/A}","Confirmed/UncNA",IF(LEFT(G110,4)="{DAT","0123456789-",IF(LEFT(G110,4)="{Y/N","YN",IF(OR(LEFT(G110,4)="{N/A",LEFT(G110,4)="{LIS",LEFT(G110,4)="{No ",LEFT(G110,4)="{SEC",LEFT(G110,4)="{Mas"),Val!B$20,IF(LEFT(G110,4)="{TEX",Val!B$21,IF(LEFT(G110,4)="{ALP",Val!B$20,IF(LEFT(G110,4)="{COU",Val!B$20)))))))))))))))))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0" s="132"/>
      <c r="Y110" s="132"/>
      <c r="Z110" s="132"/>
      <c r="AA110" s="132"/>
      <c r="AB110" s="134"/>
      <c r="AC110" s="134"/>
      <c r="AD110" s="132"/>
      <c r="AE110" s="132"/>
      <c r="AF110" s="132"/>
      <c r="AG110" s="129" t="s">
        <v>895</v>
      </c>
      <c r="AH110" s="132"/>
      <c r="AI110" s="117"/>
      <c r="AJ110" s="132"/>
      <c r="AK110" s="75"/>
    </row>
    <row r="111" spans="1:37" s="2" customFormat="1" ht="105" x14ac:dyDescent="0.25">
      <c r="A111" s="15" t="s">
        <v>1259</v>
      </c>
      <c r="B111" s="16" t="s">
        <v>475</v>
      </c>
      <c r="C111" s="20" t="s">
        <v>453</v>
      </c>
      <c r="D111" s="21" t="s">
        <v>52</v>
      </c>
      <c r="E111" s="22" t="s">
        <v>454</v>
      </c>
      <c r="F111" s="22" t="s">
        <v>175</v>
      </c>
      <c r="G111" s="61" t="s">
        <v>190</v>
      </c>
      <c r="H111" s="150" t="s">
        <v>455</v>
      </c>
      <c r="I111" s="93" t="s">
        <v>1371</v>
      </c>
      <c r="J111" s="152" t="s">
        <v>456</v>
      </c>
      <c r="K111" s="140" t="s">
        <v>457</v>
      </c>
      <c r="L111" s="140" t="s">
        <v>458</v>
      </c>
      <c r="M111" s="140" t="s">
        <v>171</v>
      </c>
      <c r="N111" s="142" t="s">
        <v>422</v>
      </c>
      <c r="O111" s="126">
        <f t="shared" ca="1" si="9"/>
        <v>1</v>
      </c>
      <c r="P111" s="126">
        <v>12</v>
      </c>
      <c r="Q111" s="127" t="str">
        <f ca="1">IF(AND(E111="Last notification date",MONTH(TODAY())&gt;9,DAY(TODAY())&gt;9),YEAR(TODAY())&amp;"-"&amp;MONTH(TODAY())&amp;"-"&amp;DAY(TODAY()),IF(AND(E111="Last notification date",MONTH(TODAY())&lt;9,DAY(TODAY())&lt;10),YEAR(TODAY())&amp;"-0"&amp;MONTH(TODAY())&amp;"-0"&amp;DAY(TODAY()),IF(AND(E111="Last notification date",MONTH(TODAY())&gt;9,DAY(TODAY())&lt;10),YEAR(TODAY())&amp;"-"&amp;MONTH(TODAY())&amp;"-0"&amp;DAY(TODAY()),IF(AND(E111="Last notification date",MONTH(TODAY())&lt;10,DAY(TODAY())&gt;9),YEAR(TODAY())&amp;"-0"&amp;MONTH(TODAY())&amp;"-"&amp;DAY(TODAY()),IF(LEFT(G111,4)="{SEC","SEC ID",IF(LEFT(G111,4)="{DAT","DATE",IF(LEFT(G111,4)="{TEX",Val!B$21,IF(LEFT(G111,4)="{ALP",Val!B$20,IF(LEFT(G111,4)="{COU",Val!B$20,IF(OR(LEFT(G111,4)="{ISI",LEFT(G111,4)="{LEI"),Val!B$17,IF(OR(LEFT(G111,4)="{CA_",LEFT(G111,4)="{Mas",LEFT(G111,4)="{Y/N",LEFT(G111,4)="{No ",LEFT(G111,4)="{N/A",LEFT(G111,4)="{Con",LEFT(G111,4)="{LIS"),"LIST","")))))))))))</f>
        <v>LIST</v>
      </c>
      <c r="R111" s="126">
        <f t="shared" si="7"/>
        <v>9</v>
      </c>
      <c r="S111" s="128"/>
      <c r="T111" s="126" t="str">
        <f t="shared" si="8"/>
        <v>UNK</v>
      </c>
      <c r="U111" s="126" t="str" cm="1">
        <f t="array" aca="1" ref="U111" ca="1">IF(AND(E111="Payment exemption explanation",ISBLANK(F111)=FALSE,F$77="Confirmed"),"FORMAT",IF(AND(E111="Historical Default and Loss Performance Data location",F$3="Public",ISBLANK(F111)=TRUE),"FORMAT",IF(AND(E110="Subject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UNK</v>
      </c>
      <c r="V111" s="126" t="b" cm="1">
        <f t="array" aca="1" ref="V111" ca="1">IF(OR(LEN(F111)&gt;P111+1),FALSE,IF(LEFT(G111,5)="{TEXT",TRUE,IF(AND(ISBLANK(F111)=FALSE,G111="{DATE_TEXT-YYYY-MM-DD}",LEN(F111)&lt;&gt;10),FALSE,IF(AND(ISBLANK(F111)=FALSE,ISNUMBER(SUMPRODUCT(SEARCH(MID(F111,ROW(INDIRECT("1:"&amp;LEN(TRIM(F111)))),1)," "&amp;W111&amp;CHAR(10)&amp;"""")))=FALSE),FALSE,TRUE))))</f>
        <v>1</v>
      </c>
      <c r="W111" s="127" t="str">
        <f>IF(G111="{Applicable/N/A}","N/Aplicable",IF(E111="Designated Entity LEI","ABCDEFGHIJKLMNOPQRSTUVWXYZ0123456789",IF(OR(G111="{ISIN}",G111="{LEI}"),";ABCDEFGHIJKLMNOPQRSTUVWXYZ0123456789",IF(G111="{Master Trust/Other}","Master TuOhe",IF(E111="Securitisation type","Privateublc",IF(LEFT(G111,4)="{CA_",Val!B$21,IF(G111="{COUNTRY_EU_LIST}"," ;abcdefghijklmnopqrstuvwxyzABCDEFGHIJKLMNOPQRSTUVWXYZ0123456789",IF(OR(G111="{NOTIFICATION ID}",G111="{SECURITISATION ID}"),Val!B$15,IF(G111="{COUNTRY_EU}"," ;abcdefghijklmnopqrstuvwxyzABCDEFGHIJKLMNOPQRSTUVWXYZ",IF(G111="{Confirmed/Unconfirmed}","ConfirmedUnc",IF(G111="{Confirmed/Unconfirmed/N/A}","Confirmed/UncNA",IF(LEFT(G111,4)="{DAT","0123456789-",IF(LEFT(G111,4)="{Y/N","YN",IF(OR(LEFT(G111,4)="{N/A",LEFT(G111,4)="{LIS",LEFT(G111,4)="{No ",LEFT(G111,4)="{SEC",LEFT(G111,4)="{Mas"),Val!B$20,IF(LEFT(G111,4)="{TEX",Val!B$21,IF(LEFT(G111,4)="{ALP",Val!B$20,IF(LEFT(G111,4)="{COU",Val!B$20)))))))))))))))))</f>
        <v>ConfirmedUnc</v>
      </c>
      <c r="X111" s="132"/>
      <c r="Y111" s="132"/>
      <c r="Z111" s="132"/>
      <c r="AA111" s="132"/>
      <c r="AB111" s="134"/>
      <c r="AC111" s="134"/>
      <c r="AD111" s="132"/>
      <c r="AE111" s="132"/>
      <c r="AF111" s="132"/>
      <c r="AG111" s="129" t="s">
        <v>899</v>
      </c>
      <c r="AH111" s="132"/>
      <c r="AI111" s="117"/>
      <c r="AJ111" s="132"/>
      <c r="AK111" s="75"/>
    </row>
    <row r="112" spans="1:37" s="2" customFormat="1" ht="201.95" customHeight="1" x14ac:dyDescent="0.25">
      <c r="A112" s="15" t="s">
        <v>1260</v>
      </c>
      <c r="B112" s="16" t="s">
        <v>483</v>
      </c>
      <c r="C112" s="30" t="s">
        <v>453</v>
      </c>
      <c r="D112" s="31" t="s">
        <v>46</v>
      </c>
      <c r="E112" s="26" t="s">
        <v>460</v>
      </c>
      <c r="F112" s="64" t="s">
        <v>1521</v>
      </c>
      <c r="G112" s="109" t="s">
        <v>114</v>
      </c>
      <c r="H112" s="151"/>
      <c r="I112" s="88" t="s">
        <v>1333</v>
      </c>
      <c r="J112" s="156" t="s">
        <v>456</v>
      </c>
      <c r="K112" s="141" t="s">
        <v>457</v>
      </c>
      <c r="L112" s="141" t="s">
        <v>458</v>
      </c>
      <c r="M112" s="141" t="s">
        <v>171</v>
      </c>
      <c r="N112" s="143" t="s">
        <v>422</v>
      </c>
      <c r="O112" s="126">
        <f t="shared" ca="1" si="9"/>
        <v>1</v>
      </c>
      <c r="P112" s="126">
        <v>5000</v>
      </c>
      <c r="Q112" s="127" t="str">
        <f ca="1">IF(AND(E112="Last notification date",MONTH(TODAY())&gt;9,DAY(TODAY())&gt;9),YEAR(TODAY())&amp;"-"&amp;MONTH(TODAY())&amp;"-"&amp;DAY(TODAY()),IF(AND(E112="Last notification date",MONTH(TODAY())&lt;9,DAY(TODAY())&lt;10),YEAR(TODAY())&amp;"-0"&amp;MONTH(TODAY())&amp;"-0"&amp;DAY(TODAY()),IF(AND(E112="Last notification date",MONTH(TODAY())&gt;9,DAY(TODAY())&lt;10),YEAR(TODAY())&amp;"-"&amp;MONTH(TODAY())&amp;"-0"&amp;DAY(TODAY()),IF(AND(E112="Last notification date",MONTH(TODAY())&lt;10,DAY(TODAY())&gt;9),YEAR(TODAY())&amp;"-0"&amp;MONTH(TODAY())&amp;"-"&amp;DAY(TODAY()),IF(LEFT(G112,4)="{SEC","SEC ID",IF(LEFT(G112,4)="{DAT","DATE",IF(LEFT(G112,4)="{TEX",Val!B$21,IF(LEFT(G112,4)="{ALP",Val!B$20,IF(LEFT(G112,4)="{COU",Val!B$20,IF(OR(LEFT(G112,4)="{ISI",LEFT(G112,4)="{LEI"),Val!B$17,IF(OR(LEFT(G112,4)="{CA_",LEFT(G112,4)="{Mas",LEFT(G112,4)="{Y/N",LEFT(G112,4)="{No ",LEFT(G112,4)="{N/A",LEFT(G112,4)="{Con",LEFT(G112,4)="{LIS"),"LIST","")))))))))))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2" s="126">
        <f t="shared" si="7"/>
        <v>98</v>
      </c>
      <c r="S112" s="128"/>
      <c r="T112" s="126" t="str">
        <f t="shared" si="8"/>
        <v>UNK</v>
      </c>
      <c r="U112" s="126" t="str" cm="1">
        <f t="array" aca="1" ref="U112" ca="1">IF(AND(E112="Payment exemption explanation",ISBLANK(F112)=FALSE,F$77="Confirmed"),"FORMAT",IF(AND(E112="Historical Default and Loss Performance Data location",F$3="Public",ISBLANK(F112)=TRUE),"FORMAT",IF(AND(E111="Subject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TEXT</v>
      </c>
      <c r="V112" s="126" t="b" cm="1">
        <f t="array" aca="1" ref="V112" ca="1">IF(OR(LEN(F112)&gt;P112+1),FALSE,IF(LEFT(G112,5)="{TEXT",TRUE,IF(AND(ISBLANK(F112)=FALSE,G112="{DATE_TEXT-YYYY-MM-DD}",LEN(F112)&lt;&gt;10),FALSE,IF(AND(ISBLANK(F112)=FALSE,ISNUMBER(SUMPRODUCT(SEARCH(MID(F112,ROW(INDIRECT("1:"&amp;LEN(TRIM(F112)))),1)," "&amp;W112&amp;CHAR(10)&amp;"""")))=FALSE),FALSE,TRUE))))</f>
        <v>1</v>
      </c>
      <c r="W112" s="127" t="str">
        <f>IF(G112="{Applicable/N/A}","N/Aplicable",IF(E112="Designated Entity LEI","ABCDEFGHIJKLMNOPQRSTUVWXYZ0123456789",IF(OR(G112="{ISIN}",G112="{LEI}"),";ABCDEFGHIJKLMNOPQRSTUVWXYZ0123456789",IF(G112="{Master Trust/Other}","Master TuOhe",IF(E112="Securitisation type","Privateublc",IF(LEFT(G112,4)="{CA_",Val!B$21,IF(G112="{COUNTRY_EU_LIST}"," ;abcdefghijklmnopqrstuvwxyzABCDEFGHIJKLMNOPQRSTUVWXYZ0123456789",IF(OR(G112="{NOTIFICATION ID}",G112="{SECURITISATION ID}"),Val!B$15,IF(G112="{COUNTRY_EU}"," ;abcdefghijklmnopqrstuvwxyzABCDEFGHIJKLMNOPQRSTUVWXYZ",IF(G112="{Confirmed/Unconfirmed}","ConfirmedUnc",IF(G112="{Confirmed/Unconfirmed/N/A}","Confirmed/UncNA",IF(LEFT(G112,4)="{DAT","0123456789-",IF(LEFT(G112,4)="{Y/N","YN",IF(OR(LEFT(G112,4)="{N/A",LEFT(G112,4)="{LIS",LEFT(G112,4)="{No ",LEFT(G112,4)="{SEC",LEFT(G112,4)="{Mas"),Val!B$20,IF(LEFT(G112,4)="{TEX",Val!B$21,IF(LEFT(G112,4)="{ALP",Val!B$20,IF(LEFT(G112,4)="{COU",Val!B$20)))))))))))))))))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2" s="132"/>
      <c r="Y112" s="132"/>
      <c r="Z112" s="132"/>
      <c r="AA112" s="132"/>
      <c r="AB112" s="134"/>
      <c r="AC112" s="134"/>
      <c r="AD112" s="132"/>
      <c r="AE112" s="132"/>
      <c r="AF112" s="132"/>
      <c r="AG112" s="129" t="s">
        <v>898</v>
      </c>
      <c r="AH112" s="132"/>
      <c r="AI112" s="117"/>
      <c r="AJ112" s="132"/>
      <c r="AK112" s="75"/>
    </row>
    <row r="113" spans="1:37" s="2" customFormat="1" ht="195" x14ac:dyDescent="0.25">
      <c r="A113" s="15" t="s">
        <v>1261</v>
      </c>
      <c r="B113" s="16" t="s">
        <v>485</v>
      </c>
      <c r="C113" s="20" t="s">
        <v>462</v>
      </c>
      <c r="D113" s="21" t="s">
        <v>52</v>
      </c>
      <c r="E113" s="22" t="s">
        <v>463</v>
      </c>
      <c r="F113" s="22" t="s">
        <v>49</v>
      </c>
      <c r="G113" s="61" t="s">
        <v>176</v>
      </c>
      <c r="H113" s="150" t="s">
        <v>464</v>
      </c>
      <c r="I113" s="88" t="s">
        <v>1405</v>
      </c>
      <c r="J113" s="152" t="s">
        <v>465</v>
      </c>
      <c r="K113" s="140" t="s">
        <v>466</v>
      </c>
      <c r="L113" s="140" t="s">
        <v>467</v>
      </c>
      <c r="M113" s="140" t="s">
        <v>171</v>
      </c>
      <c r="N113" s="142" t="s">
        <v>422</v>
      </c>
      <c r="O113" s="126">
        <f t="shared" ca="1" si="9"/>
        <v>1</v>
      </c>
      <c r="P113" s="126">
        <v>12</v>
      </c>
      <c r="Q113" s="127" t="str">
        <f ca="1">IF(AND(E113="Last notification date",MONTH(TODAY())&gt;9,DAY(TODAY())&gt;9),YEAR(TODAY())&amp;"-"&amp;MONTH(TODAY())&amp;"-"&amp;DAY(TODAY()),IF(AND(E113="Last notification date",MONTH(TODAY())&lt;9,DAY(TODAY())&lt;10),YEAR(TODAY())&amp;"-0"&amp;MONTH(TODAY())&amp;"-0"&amp;DAY(TODAY()),IF(AND(E113="Last notification date",MONTH(TODAY())&gt;9,DAY(TODAY())&lt;10),YEAR(TODAY())&amp;"-"&amp;MONTH(TODAY())&amp;"-0"&amp;DAY(TODAY()),IF(AND(E113="Last notification date",MONTH(TODAY())&lt;10,DAY(TODAY())&gt;9),YEAR(TODAY())&amp;"-0"&amp;MONTH(TODAY())&amp;"-"&amp;DAY(TODAY()),IF(LEFT(G113,4)="{SEC","SEC ID",IF(LEFT(G113,4)="{DAT","DATE",IF(LEFT(G113,4)="{TEX",Val!B$21,IF(LEFT(G113,4)="{ALP",Val!B$20,IF(LEFT(G113,4)="{COU",Val!B$20,IF(OR(LEFT(G113,4)="{ISI",LEFT(G113,4)="{LEI"),Val!B$17,IF(OR(LEFT(G113,4)="{CA_",LEFT(G113,4)="{Mas",LEFT(G113,4)="{Y/N",LEFT(G113,4)="{No ",LEFT(G113,4)="{N/A",LEFT(G113,4)="{Con",LEFT(G113,4)="{LIS"),"LIST","")))))))))))</f>
        <v>LIST</v>
      </c>
      <c r="R113" s="126">
        <f t="shared" si="7"/>
        <v>3</v>
      </c>
      <c r="S113" s="128"/>
      <c r="T113" s="126" t="str">
        <f t="shared" si="8"/>
        <v>UNK</v>
      </c>
      <c r="U113" s="126" t="str" cm="1">
        <f t="array" aca="1" ref="U113" ca="1">IF(AND(E113="Payment exemption explanation",ISBLANK(F113)=FALSE,F$77="Confirmed"),"FORMAT",IF(AND(E113="Historical Default and Loss Performance Data location",F$3="Public",ISBLANK(F113)=TRUE),"FORMAT",IF(AND(E112="Subject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UNK</v>
      </c>
      <c r="V113" s="126" t="b" cm="1">
        <f t="array" aca="1" ref="V113" ca="1">IF(OR(LEN(F113)&gt;P113+1),FALSE,IF(LEFT(G113,5)="{TEXT",TRUE,IF(AND(ISBLANK(F113)=FALSE,G113="{DATE_TEXT-YYYY-MM-DD}",LEN(F113)&lt;&gt;10),FALSE,IF(AND(ISBLANK(F113)=FALSE,ISNUMBER(SUMPRODUCT(SEARCH(MID(F113,ROW(INDIRECT("1:"&amp;LEN(TRIM(F113)))),1)," "&amp;W113&amp;CHAR(10)&amp;"""")))=FALSE),FALSE,TRUE))))</f>
        <v>1</v>
      </c>
      <c r="W113" s="127" t="str">
        <f>IF(G113="{Applicable/N/A}","N/Aplicable",IF(E113="Designated Entity LEI","ABCDEFGHIJKLMNOPQRSTUVWXYZ0123456789",IF(OR(G113="{ISIN}",G113="{LEI}"),";ABCDEFGHIJKLMNOPQRSTUVWXYZ0123456789",IF(G113="{Master Trust/Other}","Master TuOhe",IF(E113="Securitisation type","Privateublc",IF(LEFT(G113,4)="{CA_",Val!B$21,IF(G113="{COUNTRY_EU_LIST}"," ;abcdefghijklmnopqrstuvwxyzABCDEFGHIJKLMNOPQRSTUVWXYZ0123456789",IF(OR(G113="{NOTIFICATION ID}",G113="{SECURITISATION ID}"),Val!B$15,IF(G113="{COUNTRY_EU}"," ;abcdefghijklmnopqrstuvwxyzABCDEFGHIJKLMNOPQRSTUVWXYZ",IF(G113="{Confirmed/Unconfirmed}","ConfirmedUnc",IF(G113="{Confirmed/Unconfirmed/N/A}","Confirmed/UncNA",IF(LEFT(G113,4)="{DAT","0123456789-",IF(LEFT(G113,4)="{Y/N","YN",IF(OR(LEFT(G113,4)="{N/A",LEFT(G113,4)="{LIS",LEFT(G113,4)="{No ",LEFT(G113,4)="{SEC",LEFT(G113,4)="{Mas"),Val!B$20,IF(LEFT(G113,4)="{TEX",Val!B$21,IF(LEFT(G113,4)="{ALP",Val!B$20,IF(LEFT(G113,4)="{COU",Val!B$20)))))))))))))))))</f>
        <v>Confirmed/UncNA</v>
      </c>
      <c r="X113" s="132"/>
      <c r="Y113" s="132"/>
      <c r="Z113" s="132"/>
      <c r="AA113" s="132"/>
      <c r="AB113" s="134"/>
      <c r="AC113" s="134"/>
      <c r="AD113" s="132"/>
      <c r="AE113" s="132"/>
      <c r="AF113" s="132"/>
      <c r="AG113" s="129" t="s">
        <v>889</v>
      </c>
      <c r="AH113" s="132"/>
      <c r="AI113" s="117"/>
      <c r="AJ113" s="132"/>
      <c r="AK113" s="75"/>
    </row>
    <row r="114" spans="1:37" s="2" customFormat="1" ht="135" x14ac:dyDescent="0.25">
      <c r="A114" s="15" t="s">
        <v>1262</v>
      </c>
      <c r="B114" s="16" t="s">
        <v>493</v>
      </c>
      <c r="C114" s="30" t="s">
        <v>462</v>
      </c>
      <c r="D114" s="31" t="s">
        <v>46</v>
      </c>
      <c r="E114" s="26" t="s">
        <v>469</v>
      </c>
      <c r="F114" s="64"/>
      <c r="G114" s="109" t="s">
        <v>114</v>
      </c>
      <c r="H114" s="151"/>
      <c r="I114" s="88" t="s">
        <v>1346</v>
      </c>
      <c r="J114" s="153" t="s">
        <v>465</v>
      </c>
      <c r="K114" s="144"/>
      <c r="L114" s="144" t="s">
        <v>467</v>
      </c>
      <c r="M114" s="144" t="s">
        <v>171</v>
      </c>
      <c r="N114" s="145" t="s">
        <v>422</v>
      </c>
      <c r="O114" s="126">
        <f t="shared" ca="1" si="9"/>
        <v>1</v>
      </c>
      <c r="P114" s="126">
        <v>5000</v>
      </c>
      <c r="Q114" s="127" t="str">
        <f ca="1">IF(AND(E114="Last notification date",MONTH(TODAY())&gt;9,DAY(TODAY())&gt;9),YEAR(TODAY())&amp;"-"&amp;MONTH(TODAY())&amp;"-"&amp;DAY(TODAY()),IF(AND(E114="Last notification date",MONTH(TODAY())&lt;9,DAY(TODAY())&lt;10),YEAR(TODAY())&amp;"-0"&amp;MONTH(TODAY())&amp;"-0"&amp;DAY(TODAY()),IF(AND(E114="Last notification date",MONTH(TODAY())&gt;9,DAY(TODAY())&lt;10),YEAR(TODAY())&amp;"-"&amp;MONTH(TODAY())&amp;"-0"&amp;DAY(TODAY()),IF(AND(E114="Last notification date",MONTH(TODAY())&lt;10,DAY(TODAY())&gt;9),YEAR(TODAY())&amp;"-0"&amp;MONTH(TODAY())&amp;"-"&amp;DAY(TODAY()),IF(LEFT(G114,4)="{SEC","SEC ID",IF(LEFT(G114,4)="{DAT","DATE",IF(LEFT(G114,4)="{TEX",Val!B$21,IF(LEFT(G114,4)="{ALP",Val!B$20,IF(LEFT(G114,4)="{COU",Val!B$20,IF(OR(LEFT(G114,4)="{ISI",LEFT(G114,4)="{LEI"),Val!B$17,IF(OR(LEFT(G114,4)="{CA_",LEFT(G114,4)="{Mas",LEFT(G114,4)="{Y/N",LEFT(G114,4)="{No ",LEFT(G114,4)="{N/A",LEFT(G114,4)="{Con",LEFT(G114,4)="{LIS"),"LIST","")))))))))))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4" s="126">
        <f t="shared" si="7"/>
        <v>0</v>
      </c>
      <c r="S114" s="128" t="s">
        <v>49</v>
      </c>
      <c r="T114" s="126" t="str">
        <f t="shared" si="8"/>
        <v>BLANK</v>
      </c>
      <c r="U114" s="126" t="str" cm="1">
        <f t="array" aca="1" ref="U114" ca="1">IF(AND(E114="Payment exemption explanation",ISBLANK(F114)=FALSE,F$77="Confirmed"),"FORMAT",IF(AND(E114="Historical Default and Loss Performance Data location",F$3="Public",ISBLANK(F114)=TRUE),"FORMAT",IF(AND(E113="Subject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TEXT</v>
      </c>
      <c r="V114" s="126" t="b" cm="1">
        <f t="array" aca="1" ref="V114" ca="1">IF(OR(LEN(F114)&gt;P114+1),FALSE,IF(LEFT(G114,5)="{TEXT",TRUE,IF(AND(ISBLANK(F114)=FALSE,G114="{DATE_TEXT-YYYY-MM-DD}",LEN(F114)&lt;&gt;10),FALSE,IF(AND(ISBLANK(F114)=FALSE,ISNUMBER(SUMPRODUCT(SEARCH(MID(F114,ROW(INDIRECT("1:"&amp;LEN(TRIM(F114)))),1)," "&amp;W114&amp;CHAR(10)&amp;"""")))=FALSE),FALSE,TRUE))))</f>
        <v>1</v>
      </c>
      <c r="W114" s="127" t="str">
        <f>IF(G114="{Applicable/N/A}","N/Aplicable",IF(E114="Designated Entity LEI","ABCDEFGHIJKLMNOPQRSTUVWXYZ0123456789",IF(OR(G114="{ISIN}",G114="{LEI}"),";ABCDEFGHIJKLMNOPQRSTUVWXYZ0123456789",IF(G114="{Master Trust/Other}","Master TuOhe",IF(E114="Securitisation type","Privateublc",IF(LEFT(G114,4)="{CA_",Val!B$21,IF(G114="{COUNTRY_EU_LIST}"," ;abcdefghijklmnopqrstuvwxyzABCDEFGHIJKLMNOPQRSTUVWXYZ0123456789",IF(OR(G114="{NOTIFICATION ID}",G114="{SECURITISATION ID}"),Val!B$15,IF(G114="{COUNTRY_EU}"," ;abcdefghijklmnopqrstuvwxyzABCDEFGHIJKLMNOPQRSTUVWXYZ",IF(G114="{Confirmed/Unconfirmed}","ConfirmedUnc",IF(G114="{Confirmed/Unconfirmed/N/A}","Confirmed/UncNA",IF(LEFT(G114,4)="{DAT","0123456789-",IF(LEFT(G114,4)="{Y/N","YN",IF(OR(LEFT(G114,4)="{N/A",LEFT(G114,4)="{LIS",LEFT(G114,4)="{No ",LEFT(G114,4)="{SEC",LEFT(G114,4)="{Mas"),Val!B$20,IF(LEFT(G114,4)="{TEX",Val!B$21,IF(LEFT(G114,4)="{ALP",Val!B$20,IF(LEFT(G114,4)="{COU",Val!B$20)))))))))))))))))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4" s="132"/>
      <c r="Y114" s="132"/>
      <c r="Z114" s="132"/>
      <c r="AA114" s="132"/>
      <c r="AB114" s="134"/>
      <c r="AC114" s="134"/>
      <c r="AD114" s="132"/>
      <c r="AE114" s="132"/>
      <c r="AF114" s="132"/>
      <c r="AG114" s="129" t="s">
        <v>894</v>
      </c>
      <c r="AH114" s="132"/>
      <c r="AI114" s="117"/>
      <c r="AJ114" s="132"/>
      <c r="AK114" s="75"/>
    </row>
    <row r="115" spans="1:37" s="2" customFormat="1" ht="225" x14ac:dyDescent="0.25">
      <c r="A115" s="15" t="s">
        <v>1263</v>
      </c>
      <c r="B115" s="16" t="s">
        <v>495</v>
      </c>
      <c r="C115" s="20" t="s">
        <v>462</v>
      </c>
      <c r="D115" s="21" t="s">
        <v>52</v>
      </c>
      <c r="E115" s="22" t="s">
        <v>471</v>
      </c>
      <c r="F115" s="22" t="s">
        <v>175</v>
      </c>
      <c r="G115" s="61" t="s">
        <v>176</v>
      </c>
      <c r="H115" s="150" t="s">
        <v>472</v>
      </c>
      <c r="I115" s="88" t="s">
        <v>1404</v>
      </c>
      <c r="J115" s="153" t="s">
        <v>465</v>
      </c>
      <c r="K115" s="144"/>
      <c r="L115" s="144" t="s">
        <v>467</v>
      </c>
      <c r="M115" s="144" t="s">
        <v>171</v>
      </c>
      <c r="N115" s="145" t="s">
        <v>422</v>
      </c>
      <c r="O115" s="126">
        <f t="shared" ca="1" si="9"/>
        <v>1</v>
      </c>
      <c r="P115" s="126">
        <v>12</v>
      </c>
      <c r="Q115" s="127" t="str">
        <f ca="1">IF(AND(E115="Last notification date",MONTH(TODAY())&gt;9,DAY(TODAY())&gt;9),YEAR(TODAY())&amp;"-"&amp;MONTH(TODAY())&amp;"-"&amp;DAY(TODAY()),IF(AND(E115="Last notification date",MONTH(TODAY())&lt;9,DAY(TODAY())&lt;10),YEAR(TODAY())&amp;"-0"&amp;MONTH(TODAY())&amp;"-0"&amp;DAY(TODAY()),IF(AND(E115="Last notification date",MONTH(TODAY())&gt;9,DAY(TODAY())&lt;10),YEAR(TODAY())&amp;"-"&amp;MONTH(TODAY())&amp;"-0"&amp;DAY(TODAY()),IF(AND(E115="Last notification date",MONTH(TODAY())&lt;10,DAY(TODAY())&gt;9),YEAR(TODAY())&amp;"-0"&amp;MONTH(TODAY())&amp;"-"&amp;DAY(TODAY()),IF(LEFT(G115,4)="{SEC","SEC ID",IF(LEFT(G115,4)="{DAT","DATE",IF(LEFT(G115,4)="{TEX",Val!B$21,IF(LEFT(G115,4)="{ALP",Val!B$20,IF(LEFT(G115,4)="{COU",Val!B$20,IF(OR(LEFT(G115,4)="{ISI",LEFT(G115,4)="{LEI"),Val!B$17,IF(OR(LEFT(G115,4)="{CA_",LEFT(G115,4)="{Mas",LEFT(G115,4)="{Y/N",LEFT(G115,4)="{No ",LEFT(G115,4)="{N/A",LEFT(G115,4)="{Con",LEFT(G115,4)="{LIS"),"LIST","")))))))))))</f>
        <v>LIST</v>
      </c>
      <c r="R115" s="126">
        <f t="shared" si="7"/>
        <v>9</v>
      </c>
      <c r="S115" s="128"/>
      <c r="T115" s="126" t="str">
        <f t="shared" si="8"/>
        <v>UNK</v>
      </c>
      <c r="U115" s="126" t="str" cm="1">
        <f t="array" aca="1" ref="U115" ca="1">IF(AND(E115="Payment exemption explanation",ISBLANK(F115)=FALSE,F$77="Confirmed"),"FORMAT",IF(AND(E115="Historical Default and Loss Performance Data location",F$3="Public",ISBLANK(F115)=TRUE),"FORMAT",IF(AND(E114="Subject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UNK</v>
      </c>
      <c r="V115" s="126" t="b" cm="1">
        <f t="array" aca="1" ref="V115" ca="1">IF(OR(LEN(F115)&gt;P115+1),FALSE,IF(LEFT(G115,5)="{TEXT",TRUE,IF(AND(ISBLANK(F115)=FALSE,G115="{DATE_TEXT-YYYY-MM-DD}",LEN(F115)&lt;&gt;10),FALSE,IF(AND(ISBLANK(F115)=FALSE,ISNUMBER(SUMPRODUCT(SEARCH(MID(F115,ROW(INDIRECT("1:"&amp;LEN(TRIM(F115)))),1)," "&amp;W115&amp;CHAR(10)&amp;"""")))=FALSE),FALSE,TRUE))))</f>
        <v>1</v>
      </c>
      <c r="W115" s="127" t="str">
        <f>IF(G115="{Applicable/N/A}","N/Aplicable",IF(E115="Designated Entity LEI","ABCDEFGHIJKLMNOPQRSTUVWXYZ0123456789",IF(OR(G115="{ISIN}",G115="{LEI}"),";ABCDEFGHIJKLMNOPQRSTUVWXYZ0123456789",IF(G115="{Master Trust/Other}","Master TuOhe",IF(E115="Securitisation type","Privateublc",IF(LEFT(G115,4)="{CA_",Val!B$21,IF(G115="{COUNTRY_EU_LIST}"," ;abcdefghijklmnopqrstuvwxyzABCDEFGHIJKLMNOPQRSTUVWXYZ0123456789",IF(OR(G115="{NOTIFICATION ID}",G115="{SECURITISATION ID}"),Val!B$15,IF(G115="{COUNTRY_EU}"," ;abcdefghijklmnopqrstuvwxyzABCDEFGHIJKLMNOPQRSTUVWXYZ",IF(G115="{Confirmed/Unconfirmed}","ConfirmedUnc",IF(G115="{Confirmed/Unconfirmed/N/A}","Confirmed/UncNA",IF(LEFT(G115,4)="{DAT","0123456789-",IF(LEFT(G115,4)="{Y/N","YN",IF(OR(LEFT(G115,4)="{N/A",LEFT(G115,4)="{LIS",LEFT(G115,4)="{No ",LEFT(G115,4)="{SEC",LEFT(G115,4)="{Mas"),Val!B$20,IF(LEFT(G115,4)="{TEX",Val!B$21,IF(LEFT(G115,4)="{ALP",Val!B$20,IF(LEFT(G115,4)="{COU",Val!B$20)))))))))))))))))</f>
        <v>Confirmed/UncNA</v>
      </c>
      <c r="X115" s="132"/>
      <c r="Y115" s="132"/>
      <c r="Z115" s="132"/>
      <c r="AA115" s="132"/>
      <c r="AB115" s="134"/>
      <c r="AC115" s="134"/>
      <c r="AD115" s="132"/>
      <c r="AE115" s="132"/>
      <c r="AF115" s="132"/>
      <c r="AG115" s="129" t="s">
        <v>900</v>
      </c>
      <c r="AH115" s="132"/>
      <c r="AI115" s="117"/>
      <c r="AJ115" s="132"/>
      <c r="AK115" s="75"/>
    </row>
    <row r="116" spans="1:37" s="2" customFormat="1" ht="120.75" x14ac:dyDescent="0.25">
      <c r="A116" s="15" t="s">
        <v>1264</v>
      </c>
      <c r="B116" s="16" t="s">
        <v>501</v>
      </c>
      <c r="C116" s="30" t="s">
        <v>462</v>
      </c>
      <c r="D116" s="31" t="s">
        <v>46</v>
      </c>
      <c r="E116" s="26" t="s">
        <v>474</v>
      </c>
      <c r="F116" s="64" t="s">
        <v>1475</v>
      </c>
      <c r="G116" s="109" t="s">
        <v>114</v>
      </c>
      <c r="H116" s="151"/>
      <c r="I116" s="88" t="s">
        <v>1400</v>
      </c>
      <c r="J116" s="156" t="s">
        <v>465</v>
      </c>
      <c r="K116" s="141"/>
      <c r="L116" s="141" t="s">
        <v>467</v>
      </c>
      <c r="M116" s="141" t="s">
        <v>171</v>
      </c>
      <c r="N116" s="143" t="s">
        <v>422</v>
      </c>
      <c r="O116" s="126">
        <f t="shared" ca="1" si="9"/>
        <v>1</v>
      </c>
      <c r="P116" s="126">
        <v>5000</v>
      </c>
      <c r="Q116" s="127" t="str">
        <f ca="1">IF(AND(E116="Last notification date",MONTH(TODAY())&gt;9,DAY(TODAY())&gt;9),YEAR(TODAY())&amp;"-"&amp;MONTH(TODAY())&amp;"-"&amp;DAY(TODAY()),IF(AND(E116="Last notification date",MONTH(TODAY())&lt;9,DAY(TODAY())&lt;10),YEAR(TODAY())&amp;"-0"&amp;MONTH(TODAY())&amp;"-0"&amp;DAY(TODAY()),IF(AND(E116="Last notification date",MONTH(TODAY())&gt;9,DAY(TODAY())&lt;10),YEAR(TODAY())&amp;"-"&amp;MONTH(TODAY())&amp;"-0"&amp;DAY(TODAY()),IF(AND(E116="Last notification date",MONTH(TODAY())&lt;10,DAY(TODAY())&gt;9),YEAR(TODAY())&amp;"-0"&amp;MONTH(TODAY())&amp;"-"&amp;DAY(TODAY()),IF(LEFT(G116,4)="{SEC","SEC ID",IF(LEFT(G116,4)="{DAT","DATE",IF(LEFT(G116,4)="{TEX",Val!B$21,IF(LEFT(G116,4)="{ALP",Val!B$20,IF(LEFT(G116,4)="{COU",Val!B$20,IF(OR(LEFT(G116,4)="{ISI",LEFT(G116,4)="{LEI"),Val!B$17,IF(OR(LEFT(G116,4)="{CA_",LEFT(G116,4)="{Mas",LEFT(G116,4)="{Y/N",LEFT(G116,4)="{No ",LEFT(G116,4)="{N/A",LEFT(G116,4)="{Con",LEFT(G116,4)="{LIS"),"LIST","")))))))))))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6" s="126">
        <f t="shared" si="7"/>
        <v>245</v>
      </c>
      <c r="S116" s="128"/>
      <c r="T116" s="126" t="str">
        <f t="shared" si="8"/>
        <v>UNK</v>
      </c>
      <c r="U116" s="126" t="str" cm="1">
        <f t="array" aca="1" ref="U116" ca="1">IF(AND(E116="Payment exemption explanation",ISBLANK(F116)=FALSE,F$77="Confirmed"),"FORMAT",IF(AND(E116="Historical Default and Loss Performance Data location",F$3="Public",ISBLANK(F116)=TRUE),"FORMAT",IF(AND(E115="Subject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TEXT</v>
      </c>
      <c r="V116" s="126" t="b" cm="1">
        <f t="array" aca="1" ref="V116" ca="1">IF(OR(LEN(F116)&gt;P116+1),FALSE,IF(LEFT(G116,5)="{TEXT",TRUE,IF(AND(ISBLANK(F116)=FALSE,G116="{DATE_TEXT-YYYY-MM-DD}",LEN(F116)&lt;&gt;10),FALSE,IF(AND(ISBLANK(F116)=FALSE,ISNUMBER(SUMPRODUCT(SEARCH(MID(F116,ROW(INDIRECT("1:"&amp;LEN(TRIM(F116)))),1)," "&amp;W116&amp;CHAR(10)&amp;"""")))=FALSE),FALSE,TRUE))))</f>
        <v>1</v>
      </c>
      <c r="W116" s="127" t="str">
        <f>IF(G116="{Applicable/N/A}","N/Aplicable",IF(E116="Designated Entity LEI","ABCDEFGHIJKLMNOPQRSTUVWXYZ0123456789",IF(OR(G116="{ISIN}",G116="{LEI}"),";ABCDEFGHIJKLMNOPQRSTUVWXYZ0123456789",IF(G116="{Master Trust/Other}","Master TuOhe",IF(E116="Securitisation type","Privateublc",IF(LEFT(G116,4)="{CA_",Val!B$21,IF(G116="{COUNTRY_EU_LIST}"," ;abcdefghijklmnopqrstuvwxyzABCDEFGHIJKLMNOPQRSTUVWXYZ0123456789",IF(OR(G116="{NOTIFICATION ID}",G116="{SECURITISATION ID}"),Val!B$15,IF(G116="{COUNTRY_EU}"," ;abcdefghijklmnopqrstuvwxyzABCDEFGHIJKLMNOPQRSTUVWXYZ",IF(G116="{Confirmed/Unconfirmed}","ConfirmedUnc",IF(G116="{Confirmed/Unconfirmed/N/A}","Confirmed/UncNA",IF(LEFT(G116,4)="{DAT","0123456789-",IF(LEFT(G116,4)="{Y/N","YN",IF(OR(LEFT(G116,4)="{N/A",LEFT(G116,4)="{LIS",LEFT(G116,4)="{No ",LEFT(G116,4)="{SEC",LEFT(G116,4)="{Mas"),Val!B$20,IF(LEFT(G116,4)="{TEX",Val!B$21,IF(LEFT(G116,4)="{ALP",Val!B$20,IF(LEFT(G116,4)="{COU",Val!B$20)))))))))))))))))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6" s="132"/>
      <c r="Y116" s="132"/>
      <c r="Z116" s="132"/>
      <c r="AA116" s="132"/>
      <c r="AB116" s="134"/>
      <c r="AC116" s="134"/>
      <c r="AD116" s="132"/>
      <c r="AE116" s="132"/>
      <c r="AF116" s="132"/>
      <c r="AG116" s="129" t="s">
        <v>901</v>
      </c>
      <c r="AH116" s="132"/>
      <c r="AI116" s="117"/>
      <c r="AJ116" s="132"/>
      <c r="AK116" s="75"/>
    </row>
    <row r="117" spans="1:37" s="2" customFormat="1" ht="105" x14ac:dyDescent="0.25">
      <c r="A117" s="15" t="s">
        <v>1265</v>
      </c>
      <c r="B117" s="16" t="s">
        <v>503</v>
      </c>
      <c r="C117" s="20" t="s">
        <v>476</v>
      </c>
      <c r="D117" s="21" t="s">
        <v>52</v>
      </c>
      <c r="E117" s="22" t="s">
        <v>477</v>
      </c>
      <c r="F117" s="22" t="s">
        <v>175</v>
      </c>
      <c r="G117" s="61" t="s">
        <v>190</v>
      </c>
      <c r="H117" s="150" t="s">
        <v>478</v>
      </c>
      <c r="I117" s="93" t="s">
        <v>1371</v>
      </c>
      <c r="J117" s="152" t="s">
        <v>479</v>
      </c>
      <c r="K117" s="140" t="s">
        <v>480</v>
      </c>
      <c r="L117" s="140" t="s">
        <v>481</v>
      </c>
      <c r="M117" s="140" t="s">
        <v>268</v>
      </c>
      <c r="N117" s="142" t="s">
        <v>482</v>
      </c>
      <c r="O117" s="126">
        <f t="shared" ca="1" si="9"/>
        <v>1</v>
      </c>
      <c r="P117" s="126">
        <v>12</v>
      </c>
      <c r="Q117" s="127" t="str">
        <f ca="1">IF(AND(E117="Last notification date",MONTH(TODAY())&gt;9,DAY(TODAY())&gt;9),YEAR(TODAY())&amp;"-"&amp;MONTH(TODAY())&amp;"-"&amp;DAY(TODAY()),IF(AND(E117="Last notification date",MONTH(TODAY())&lt;9,DAY(TODAY())&lt;10),YEAR(TODAY())&amp;"-0"&amp;MONTH(TODAY())&amp;"-0"&amp;DAY(TODAY()),IF(AND(E117="Last notification date",MONTH(TODAY())&gt;9,DAY(TODAY())&lt;10),YEAR(TODAY())&amp;"-"&amp;MONTH(TODAY())&amp;"-0"&amp;DAY(TODAY()),IF(AND(E117="Last notification date",MONTH(TODAY())&lt;10,DAY(TODAY())&gt;9),YEAR(TODAY())&amp;"-0"&amp;MONTH(TODAY())&amp;"-"&amp;DAY(TODAY()),IF(LEFT(G117,4)="{SEC","SEC ID",IF(LEFT(G117,4)="{DAT","DATE",IF(LEFT(G117,4)="{TEX",Val!B$21,IF(LEFT(G117,4)="{ALP",Val!B$20,IF(LEFT(G117,4)="{COU",Val!B$20,IF(OR(LEFT(G117,4)="{ISI",LEFT(G117,4)="{LEI"),Val!B$17,IF(OR(LEFT(G117,4)="{CA_",LEFT(G117,4)="{Mas",LEFT(G117,4)="{Y/N",LEFT(G117,4)="{No ",LEFT(G117,4)="{N/A",LEFT(G117,4)="{Con",LEFT(G117,4)="{LIS"),"LIST","")))))))))))</f>
        <v>LIST</v>
      </c>
      <c r="R117" s="126">
        <f t="shared" si="7"/>
        <v>9</v>
      </c>
      <c r="S117" s="128"/>
      <c r="T117" s="126" t="str">
        <f t="shared" si="8"/>
        <v>UNK</v>
      </c>
      <c r="U117" s="126" t="str" cm="1">
        <f t="array" aca="1" ref="U117" ca="1">IF(AND(E117="Payment exemption explanation",ISBLANK(F117)=FALSE,F$77="Confirmed"),"FORMAT",IF(AND(E117="Historical Default and Loss Performance Data location",F$3="Public",ISBLANK(F117)=TRUE),"FORMAT",IF(AND(E116="Subject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UNK</v>
      </c>
      <c r="V117" s="126" t="b" cm="1">
        <f t="array" aca="1" ref="V117" ca="1">IF(OR(LEN(F117)&gt;P117+1),FALSE,IF(LEFT(G117,5)="{TEXT",TRUE,IF(AND(ISBLANK(F117)=FALSE,G117="{DATE_TEXT-YYYY-MM-DD}",LEN(F117)&lt;&gt;10),FALSE,IF(AND(ISBLANK(F117)=FALSE,ISNUMBER(SUMPRODUCT(SEARCH(MID(F117,ROW(INDIRECT("1:"&amp;LEN(TRIM(F117)))),1)," "&amp;W117&amp;CHAR(10)&amp;"""")))=FALSE),FALSE,TRUE))))</f>
        <v>1</v>
      </c>
      <c r="W117" s="127" t="str">
        <f>IF(G117="{Applicable/N/A}","N/Aplicable",IF(E117="Designated Entity LEI","ABCDEFGHIJKLMNOPQRSTUVWXYZ0123456789",IF(OR(G117="{ISIN}",G117="{LEI}"),";ABCDEFGHIJKLMNOPQRSTUVWXYZ0123456789",IF(G117="{Master Trust/Other}","Master TuOhe",IF(E117="Securitisation type","Privateublc",IF(LEFT(G117,4)="{CA_",Val!B$21,IF(G117="{COUNTRY_EU_LIST}"," ;abcdefghijklmnopqrstuvwxyzABCDEFGHIJKLMNOPQRSTUVWXYZ0123456789",IF(OR(G117="{NOTIFICATION ID}",G117="{SECURITISATION ID}"),Val!B$15,IF(G117="{COUNTRY_EU}"," ;abcdefghijklmnopqrstuvwxyzABCDEFGHIJKLMNOPQRSTUVWXYZ",IF(G117="{Confirmed/Unconfirmed}","ConfirmedUnc",IF(G117="{Confirmed/Unconfirmed/N/A}","Confirmed/UncNA",IF(LEFT(G117,4)="{DAT","0123456789-",IF(LEFT(G117,4)="{Y/N","YN",IF(OR(LEFT(G117,4)="{N/A",LEFT(G117,4)="{LIS",LEFT(G117,4)="{No ",LEFT(G117,4)="{SEC",LEFT(G117,4)="{Mas"),Val!B$20,IF(LEFT(G117,4)="{TEX",Val!B$21,IF(LEFT(G117,4)="{ALP",Val!B$20,IF(LEFT(G117,4)="{COU",Val!B$20)))))))))))))))))</f>
        <v>ConfirmedUnc</v>
      </c>
      <c r="X117" s="132"/>
      <c r="Y117" s="132"/>
      <c r="Z117" s="132"/>
      <c r="AA117" s="132"/>
      <c r="AB117" s="134"/>
      <c r="AC117" s="134"/>
      <c r="AD117" s="132"/>
      <c r="AE117" s="132"/>
      <c r="AF117" s="132"/>
      <c r="AG117" s="129" t="s">
        <v>905</v>
      </c>
      <c r="AH117" s="132"/>
      <c r="AI117" s="117"/>
      <c r="AJ117" s="132"/>
      <c r="AK117" s="75"/>
    </row>
    <row r="118" spans="1:37" s="2" customFormat="1" ht="330" customHeight="1" x14ac:dyDescent="0.25">
      <c r="A118" s="15" t="s">
        <v>1266</v>
      </c>
      <c r="B118" s="16" t="s">
        <v>510</v>
      </c>
      <c r="C118" s="20" t="s">
        <v>476</v>
      </c>
      <c r="D118" s="21" t="s">
        <v>52</v>
      </c>
      <c r="E118" s="22" t="s">
        <v>484</v>
      </c>
      <c r="F118" s="22" t="s">
        <v>1515</v>
      </c>
      <c r="G118" s="61" t="s">
        <v>272</v>
      </c>
      <c r="H118" s="151"/>
      <c r="I118" s="88" t="s">
        <v>1332</v>
      </c>
      <c r="J118" s="156" t="s">
        <v>479</v>
      </c>
      <c r="K118" s="141" t="s">
        <v>480</v>
      </c>
      <c r="L118" s="141" t="s">
        <v>481</v>
      </c>
      <c r="M118" s="141" t="s">
        <v>268</v>
      </c>
      <c r="N118" s="143" t="s">
        <v>482</v>
      </c>
      <c r="O118" s="126">
        <f t="shared" ca="1" si="9"/>
        <v>1</v>
      </c>
      <c r="P118" s="126">
        <v>32767</v>
      </c>
      <c r="Q118" s="127" t="str">
        <f ca="1">IF(AND(E118="Last notification date",MONTH(TODAY())&gt;9,DAY(TODAY())&gt;9),YEAR(TODAY())&amp;"-"&amp;MONTH(TODAY())&amp;"-"&amp;DAY(TODAY()),IF(AND(E118="Last notification date",MONTH(TODAY())&lt;9,DAY(TODAY())&lt;10),YEAR(TODAY())&amp;"-0"&amp;MONTH(TODAY())&amp;"-0"&amp;DAY(TODAY()),IF(AND(E118="Last notification date",MONTH(TODAY())&gt;9,DAY(TODAY())&lt;10),YEAR(TODAY())&amp;"-"&amp;MONTH(TODAY())&amp;"-0"&amp;DAY(TODAY()),IF(AND(E118="Last notification date",MONTH(TODAY())&lt;10,DAY(TODAY())&gt;9),YEAR(TODAY())&amp;"-0"&amp;MONTH(TODAY())&amp;"-"&amp;DAY(TODAY()),IF(LEFT(G118,4)="{SEC","SEC ID",IF(LEFT(G118,4)="{DAT","DATE",IF(LEFT(G118,4)="{TEX",Val!B$21,IF(LEFT(G118,4)="{ALP",Val!B$20,IF(LEFT(G118,4)="{COU",Val!B$20,IF(OR(LEFT(G118,4)="{ISI",LEFT(G118,4)="{LEI"),Val!B$17,IF(OR(LEFT(G118,4)="{CA_",LEFT(G118,4)="{Mas",LEFT(G118,4)="{Y/N",LEFT(G118,4)="{No ",LEFT(G118,4)="{N/A",LEFT(G118,4)="{Con",LEFT(G118,4)="{LIS"),"LIST","")))))))))))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18" s="126">
        <f t="shared" si="7"/>
        <v>950</v>
      </c>
      <c r="S118" s="128"/>
      <c r="T118" s="126" t="str">
        <f t="shared" si="8"/>
        <v>UNK</v>
      </c>
      <c r="U118" s="126" t="str" cm="1">
        <f t="array" aca="1" ref="U118" ca="1">IF(AND(E118="Payment exemption explanation",ISBLANK(F118)=FALSE,F$77="Confirmed"),"FORMAT",IF(AND(E118="Historical Default and Loss Performance Data location",F$3="Public",ISBLANK(F118)=TRUE),"FORMAT",IF(AND(E117="Subject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TEXT</v>
      </c>
      <c r="V118" s="126" t="b" cm="1">
        <f t="array" aca="1" ref="V118" ca="1">IF(OR(LEN(F118)&gt;P118+1),FALSE,IF(LEFT(G118,5)="{TEXT",TRUE,IF(AND(ISBLANK(F118)=FALSE,G118="{DATE_TEXT-YYYY-MM-DD}",LEN(F118)&lt;&gt;10),FALSE,IF(AND(ISBLANK(F118)=FALSE,ISNUMBER(SUMPRODUCT(SEARCH(MID(F118,ROW(INDIRECT("1:"&amp;LEN(TRIM(F118)))),1)," "&amp;W118&amp;CHAR(10)&amp;"""")))=FALSE),FALSE,TRUE))))</f>
        <v>1</v>
      </c>
      <c r="W118" s="127" t="str">
        <f>IF(G118="{Applicable/N/A}","N/Aplicable",IF(E118="Designated Entity LEI","ABCDEFGHIJKLMNOPQRSTUVWXYZ0123456789",IF(OR(G118="{ISIN}",G118="{LEI}"),";ABCDEFGHIJKLMNOPQRSTUVWXYZ0123456789",IF(G118="{Master Trust/Other}","Master TuOhe",IF(E118="Securitisation type","Privateublc",IF(LEFT(G118,4)="{CA_",Val!B$21,IF(G118="{COUNTRY_EU_LIST}"," ;abcdefghijklmnopqrstuvwxyzABCDEFGHIJKLMNOPQRSTUVWXYZ0123456789",IF(OR(G118="{NOTIFICATION ID}",G118="{SECURITISATION ID}"),Val!B$15,IF(G118="{COUNTRY_EU}"," ;abcdefghijklmnopqrstuvwxyzABCDEFGHIJKLMNOPQRSTUVWXYZ",IF(G118="{Confirmed/Unconfirmed}","ConfirmedUnc",IF(G118="{Confirmed/Unconfirmed/N/A}","Confirmed/UncNA",IF(LEFT(G118,4)="{DAT","0123456789-",IF(LEFT(G118,4)="{Y/N","YN",IF(OR(LEFT(G118,4)="{N/A",LEFT(G118,4)="{LIS",LEFT(G118,4)="{No ",LEFT(G118,4)="{SEC",LEFT(G118,4)="{Mas"),Val!B$20,IF(LEFT(G118,4)="{TEX",Val!B$21,IF(LEFT(G118,4)="{ALP",Val!B$20,IF(LEFT(G118,4)="{COU",Val!B$20)))))))))))))))))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18" s="132"/>
      <c r="Y118" s="132"/>
      <c r="Z118" s="132"/>
      <c r="AA118" s="132"/>
      <c r="AB118" s="134"/>
      <c r="AC118" s="134"/>
      <c r="AD118" s="132"/>
      <c r="AE118" s="132"/>
      <c r="AF118" s="132"/>
      <c r="AG118" s="129" t="s">
        <v>903</v>
      </c>
      <c r="AH118" s="132"/>
      <c r="AI118" s="117"/>
      <c r="AJ118" s="132"/>
      <c r="AK118" s="75"/>
    </row>
    <row r="119" spans="1:37" s="2" customFormat="1" ht="150" x14ac:dyDescent="0.25">
      <c r="A119" s="15" t="s">
        <v>1267</v>
      </c>
      <c r="B119" s="16" t="s">
        <v>512</v>
      </c>
      <c r="C119" s="20" t="s">
        <v>486</v>
      </c>
      <c r="D119" s="21" t="s">
        <v>52</v>
      </c>
      <c r="E119" s="22" t="s">
        <v>487</v>
      </c>
      <c r="F119" s="22" t="s">
        <v>175</v>
      </c>
      <c r="G119" s="61" t="s">
        <v>176</v>
      </c>
      <c r="H119" s="150" t="s">
        <v>488</v>
      </c>
      <c r="I119" s="88" t="s">
        <v>1373</v>
      </c>
      <c r="J119" s="152" t="s">
        <v>489</v>
      </c>
      <c r="K119" s="140" t="s">
        <v>490</v>
      </c>
      <c r="L119" s="140" t="s">
        <v>491</v>
      </c>
      <c r="M119" s="140" t="s">
        <v>195</v>
      </c>
      <c r="N119" s="142" t="s">
        <v>492</v>
      </c>
      <c r="O119" s="126">
        <f t="shared" ca="1" si="9"/>
        <v>1</v>
      </c>
      <c r="P119" s="126">
        <v>12</v>
      </c>
      <c r="Q119" s="127" t="str">
        <f ca="1">IF(AND(E119="Last notification date",MONTH(TODAY())&gt;9,DAY(TODAY())&gt;9),YEAR(TODAY())&amp;"-"&amp;MONTH(TODAY())&amp;"-"&amp;DAY(TODAY()),IF(AND(E119="Last notification date",MONTH(TODAY())&lt;9,DAY(TODAY())&lt;10),YEAR(TODAY())&amp;"-0"&amp;MONTH(TODAY())&amp;"-0"&amp;DAY(TODAY()),IF(AND(E119="Last notification date",MONTH(TODAY())&gt;9,DAY(TODAY())&lt;10),YEAR(TODAY())&amp;"-"&amp;MONTH(TODAY())&amp;"-0"&amp;DAY(TODAY()),IF(AND(E119="Last notification date",MONTH(TODAY())&lt;10,DAY(TODAY())&gt;9),YEAR(TODAY())&amp;"-0"&amp;MONTH(TODAY())&amp;"-"&amp;DAY(TODAY()),IF(LEFT(G119,4)="{SEC","SEC ID",IF(LEFT(G119,4)="{DAT","DATE",IF(LEFT(G119,4)="{TEX",Val!B$21,IF(LEFT(G119,4)="{ALP",Val!B$20,IF(LEFT(G119,4)="{COU",Val!B$20,IF(OR(LEFT(G119,4)="{ISI",LEFT(G119,4)="{LEI"),Val!B$17,IF(OR(LEFT(G119,4)="{CA_",LEFT(G119,4)="{Mas",LEFT(G119,4)="{Y/N",LEFT(G119,4)="{No ",LEFT(G119,4)="{N/A",LEFT(G119,4)="{Con",LEFT(G119,4)="{LIS"),"LIST","")))))))))))</f>
        <v>LIST</v>
      </c>
      <c r="R119" s="126">
        <f t="shared" si="7"/>
        <v>9</v>
      </c>
      <c r="S119" s="128"/>
      <c r="T119" s="126" t="str">
        <f t="shared" si="8"/>
        <v>UNK</v>
      </c>
      <c r="U119" s="126" t="str" cm="1">
        <f t="array" aca="1" ref="U119" ca="1">IF(AND(E119="Payment exemption explanation",ISBLANK(F119)=FALSE,F$77="Confirmed"),"FORMAT",IF(AND(E119="Historical Default and Loss Performance Data location",F$3="Public",ISBLANK(F119)=TRUE),"FORMAT",IF(AND(E118="Subject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UNK</v>
      </c>
      <c r="V119" s="126" t="b" cm="1">
        <f t="array" aca="1" ref="V119" ca="1">IF(OR(LEN(F119)&gt;P119+1),FALSE,IF(LEFT(G119,5)="{TEXT",TRUE,IF(AND(ISBLANK(F119)=FALSE,G119="{DATE_TEXT-YYYY-MM-DD}",LEN(F119)&lt;&gt;10),FALSE,IF(AND(ISBLANK(F119)=FALSE,ISNUMBER(SUMPRODUCT(SEARCH(MID(F119,ROW(INDIRECT("1:"&amp;LEN(TRIM(F119)))),1)," "&amp;W119&amp;CHAR(10)&amp;"""")))=FALSE),FALSE,TRUE))))</f>
        <v>1</v>
      </c>
      <c r="W119" s="127" t="str">
        <f>IF(G119="{Applicable/N/A}","N/Aplicable",IF(E119="Designated Entity LEI","ABCDEFGHIJKLMNOPQRSTUVWXYZ0123456789",IF(OR(G119="{ISIN}",G119="{LEI}"),";ABCDEFGHIJKLMNOPQRSTUVWXYZ0123456789",IF(G119="{Master Trust/Other}","Master TuOhe",IF(E119="Securitisation type","Privateublc",IF(LEFT(G119,4)="{CA_",Val!B$21,IF(G119="{COUNTRY_EU_LIST}"," ;abcdefghijklmnopqrstuvwxyzABCDEFGHIJKLMNOPQRSTUVWXYZ0123456789",IF(OR(G119="{NOTIFICATION ID}",G119="{SECURITISATION ID}"),Val!B$15,IF(G119="{COUNTRY_EU}"," ;abcdefghijklmnopqrstuvwxyzABCDEFGHIJKLMNOPQRSTUVWXYZ",IF(G119="{Confirmed/Unconfirmed}","ConfirmedUnc",IF(G119="{Confirmed/Unconfirmed/N/A}","Confirmed/UncNA",IF(LEFT(G119,4)="{DAT","0123456789-",IF(LEFT(G119,4)="{Y/N","YN",IF(OR(LEFT(G119,4)="{N/A",LEFT(G119,4)="{LIS",LEFT(G119,4)="{No ",LEFT(G119,4)="{SEC",LEFT(G119,4)="{Mas"),Val!B$20,IF(LEFT(G119,4)="{TEX",Val!B$21,IF(LEFT(G119,4)="{ALP",Val!B$20,IF(LEFT(G119,4)="{COU",Val!B$20)))))))))))))))))</f>
        <v>Confirmed/UncNA</v>
      </c>
      <c r="X119" s="132"/>
      <c r="Y119" s="132"/>
      <c r="Z119" s="132"/>
      <c r="AA119" s="132"/>
      <c r="AB119" s="134"/>
      <c r="AC119" s="134"/>
      <c r="AD119" s="132"/>
      <c r="AE119" s="132"/>
      <c r="AF119" s="132"/>
      <c r="AG119" s="129" t="s">
        <v>1022</v>
      </c>
      <c r="AH119" s="132"/>
      <c r="AI119" s="117"/>
      <c r="AJ119" s="132"/>
      <c r="AK119" s="75"/>
    </row>
    <row r="120" spans="1:37" s="2" customFormat="1" ht="135" x14ac:dyDescent="0.25">
      <c r="A120" s="15" t="s">
        <v>1268</v>
      </c>
      <c r="B120" s="16" t="s">
        <v>519</v>
      </c>
      <c r="C120" s="17" t="s">
        <v>486</v>
      </c>
      <c r="D120" s="18" t="s">
        <v>62</v>
      </c>
      <c r="E120" s="23" t="s">
        <v>494</v>
      </c>
      <c r="F120" s="22" t="s">
        <v>1502</v>
      </c>
      <c r="G120" s="108" t="s">
        <v>199</v>
      </c>
      <c r="H120" s="151"/>
      <c r="I120" s="88" t="s">
        <v>1347</v>
      </c>
      <c r="J120" s="156" t="s">
        <v>489</v>
      </c>
      <c r="K120" s="141" t="s">
        <v>490</v>
      </c>
      <c r="L120" s="141" t="s">
        <v>491</v>
      </c>
      <c r="M120" s="141" t="s">
        <v>195</v>
      </c>
      <c r="N120" s="143" t="s">
        <v>492</v>
      </c>
      <c r="O120" s="126">
        <f t="shared" ca="1" si="9"/>
        <v>1</v>
      </c>
      <c r="P120" s="126">
        <v>10000</v>
      </c>
      <c r="Q120" s="127" t="str">
        <f ca="1">IF(AND(E120="Last notification date",MONTH(TODAY())&gt;9,DAY(TODAY())&gt;9),YEAR(TODAY())&amp;"-"&amp;MONTH(TODAY())&amp;"-"&amp;DAY(TODAY()),IF(AND(E120="Last notification date",MONTH(TODAY())&lt;9,DAY(TODAY())&lt;10),YEAR(TODAY())&amp;"-0"&amp;MONTH(TODAY())&amp;"-0"&amp;DAY(TODAY()),IF(AND(E120="Last notification date",MONTH(TODAY())&gt;9,DAY(TODAY())&lt;10),YEAR(TODAY())&amp;"-"&amp;MONTH(TODAY())&amp;"-0"&amp;DAY(TODAY()),IF(AND(E120="Last notification date",MONTH(TODAY())&lt;10,DAY(TODAY())&gt;9),YEAR(TODAY())&amp;"-0"&amp;MONTH(TODAY())&amp;"-"&amp;DAY(TODAY()),IF(LEFT(G120,4)="{SEC","SEC ID",IF(LEFT(G120,4)="{DAT","DATE",IF(LEFT(G120,4)="{TEX",Val!B$21,IF(LEFT(G120,4)="{ALP",Val!B$20,IF(LEFT(G120,4)="{COU",Val!B$20,IF(OR(LEFT(G120,4)="{ISI",LEFT(G120,4)="{LEI"),Val!B$17,IF(OR(LEFT(G120,4)="{CA_",LEFT(G120,4)="{Mas",LEFT(G120,4)="{Y/N",LEFT(G120,4)="{No ",LEFT(G120,4)="{N/A",LEFT(G120,4)="{Con",LEFT(G120,4)="{LIS"),"LIST","")))))))))))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0" s="126">
        <f t="shared" si="7"/>
        <v>315</v>
      </c>
      <c r="S120" s="128" t="s">
        <v>49</v>
      </c>
      <c r="T120" s="126" t="str">
        <f t="shared" si="8"/>
        <v>UNK</v>
      </c>
      <c r="U120" s="126" t="str" cm="1">
        <f t="array" aca="1" ref="U120" ca="1">IF(AND(E120="Payment exemption explanation",ISBLANK(F120)=FALSE,F$77="Confirmed"),"FORMAT",IF(AND(E120="Historical Default and Loss Performance Data location",F$3="Public",ISBLANK(F120)=TRUE),"FORMAT",IF(AND(E119="Subject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TEXT</v>
      </c>
      <c r="V120" s="126" t="b" cm="1">
        <f t="array" aca="1" ref="V120" ca="1">IF(OR(LEN(F120)&gt;P120+1),FALSE,IF(LEFT(G120,5)="{TEXT",TRUE,IF(AND(ISBLANK(F120)=FALSE,G120="{DATE_TEXT-YYYY-MM-DD}",LEN(F120)&lt;&gt;10),FALSE,IF(AND(ISBLANK(F120)=FALSE,ISNUMBER(SUMPRODUCT(SEARCH(MID(F120,ROW(INDIRECT("1:"&amp;LEN(TRIM(F120)))),1)," "&amp;W120&amp;CHAR(10)&amp;"""")))=FALSE),FALSE,TRUE))))</f>
        <v>1</v>
      </c>
      <c r="W120" s="127" t="str">
        <f>IF(G120="{Applicable/N/A}","N/Aplicable",IF(E120="Designated Entity LEI","ABCDEFGHIJKLMNOPQRSTUVWXYZ0123456789",IF(OR(G120="{ISIN}",G120="{LEI}"),";ABCDEFGHIJKLMNOPQRSTUVWXYZ0123456789",IF(G120="{Master Trust/Other}","Master TuOhe",IF(E120="Securitisation type","Privateublc",IF(LEFT(G120,4)="{CA_",Val!B$21,IF(G120="{COUNTRY_EU_LIST}"," ;abcdefghijklmnopqrstuvwxyzABCDEFGHIJKLMNOPQRSTUVWXYZ0123456789",IF(OR(G120="{NOTIFICATION ID}",G120="{SECURITISATION ID}"),Val!B$15,IF(G120="{COUNTRY_EU}"," ;abcdefghijklmnopqrstuvwxyzABCDEFGHIJKLMNOPQRSTUVWXYZ",IF(G120="{Confirmed/Unconfirmed}","ConfirmedUnc",IF(G120="{Confirmed/Unconfirmed/N/A}","Confirmed/UncNA",IF(LEFT(G120,4)="{DAT","0123456789-",IF(LEFT(G120,4)="{Y/N","YN",IF(OR(LEFT(G120,4)="{N/A",LEFT(G120,4)="{LIS",LEFT(G120,4)="{No ",LEFT(G120,4)="{SEC",LEFT(G120,4)="{Mas"),Val!B$20,IF(LEFT(G120,4)="{TEX",Val!B$21,IF(LEFT(G120,4)="{ALP",Val!B$20,IF(LEFT(G120,4)="{COU",Val!B$20)))))))))))))))))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0" s="132"/>
      <c r="Y120" s="132"/>
      <c r="Z120" s="132"/>
      <c r="AA120" s="132"/>
      <c r="AB120" s="134"/>
      <c r="AC120" s="134"/>
      <c r="AD120" s="132"/>
      <c r="AE120" s="132"/>
      <c r="AF120" s="132"/>
      <c r="AG120" s="129" t="s">
        <v>904</v>
      </c>
      <c r="AH120" s="132"/>
      <c r="AI120" s="117"/>
      <c r="AJ120" s="132"/>
      <c r="AK120" s="75"/>
    </row>
    <row r="121" spans="1:37" s="2" customFormat="1" ht="180" x14ac:dyDescent="0.25">
      <c r="A121" s="15" t="s">
        <v>1269</v>
      </c>
      <c r="B121" s="16" t="s">
        <v>521</v>
      </c>
      <c r="C121" s="20" t="s">
        <v>496</v>
      </c>
      <c r="D121" s="21" t="s">
        <v>52</v>
      </c>
      <c r="E121" s="22" t="s">
        <v>471</v>
      </c>
      <c r="F121" s="22" t="s">
        <v>175</v>
      </c>
      <c r="G121" s="61" t="s">
        <v>176</v>
      </c>
      <c r="H121" s="150" t="s">
        <v>497</v>
      </c>
      <c r="I121" s="88" t="s">
        <v>1356</v>
      </c>
      <c r="J121" s="152" t="s">
        <v>498</v>
      </c>
      <c r="K121" s="140" t="s">
        <v>499</v>
      </c>
      <c r="L121" s="140" t="s">
        <v>500</v>
      </c>
      <c r="M121" s="140" t="s">
        <v>195</v>
      </c>
      <c r="N121" s="142" t="s">
        <v>492</v>
      </c>
      <c r="O121" s="126">
        <f t="shared" ca="1" si="9"/>
        <v>1</v>
      </c>
      <c r="P121" s="126">
        <v>12</v>
      </c>
      <c r="Q121" s="127" t="str">
        <f ca="1">IF(AND(E121="Last notification date",MONTH(TODAY())&gt;9,DAY(TODAY())&gt;9),YEAR(TODAY())&amp;"-"&amp;MONTH(TODAY())&amp;"-"&amp;DAY(TODAY()),IF(AND(E121="Last notification date",MONTH(TODAY())&lt;9,DAY(TODAY())&lt;10),YEAR(TODAY())&amp;"-0"&amp;MONTH(TODAY())&amp;"-0"&amp;DAY(TODAY()),IF(AND(E121="Last notification date",MONTH(TODAY())&gt;9,DAY(TODAY())&lt;10),YEAR(TODAY())&amp;"-"&amp;MONTH(TODAY())&amp;"-0"&amp;DAY(TODAY()),IF(AND(E121="Last notification date",MONTH(TODAY())&lt;10,DAY(TODAY())&gt;9),YEAR(TODAY())&amp;"-0"&amp;MONTH(TODAY())&amp;"-"&amp;DAY(TODAY()),IF(LEFT(G121,4)="{SEC","SEC ID",IF(LEFT(G121,4)="{DAT","DATE",IF(LEFT(G121,4)="{TEX",Val!B$21,IF(LEFT(G121,4)="{ALP",Val!B$20,IF(LEFT(G121,4)="{COU",Val!B$20,IF(OR(LEFT(G121,4)="{ISI",LEFT(G121,4)="{LEI"),Val!B$17,IF(OR(LEFT(G121,4)="{CA_",LEFT(G121,4)="{Mas",LEFT(G121,4)="{Y/N",LEFT(G121,4)="{No ",LEFT(G121,4)="{N/A",LEFT(G121,4)="{Con",LEFT(G121,4)="{LIS"),"LIST","")))))))))))</f>
        <v>LIST</v>
      </c>
      <c r="R121" s="126">
        <f t="shared" si="7"/>
        <v>9</v>
      </c>
      <c r="S121" s="128"/>
      <c r="T121" s="126" t="str">
        <f t="shared" si="8"/>
        <v>UNK</v>
      </c>
      <c r="U121" s="126" t="str" cm="1">
        <f t="array" aca="1" ref="U121" ca="1">IF(AND(E121="Payment exemption explanation",ISBLANK(F121)=FALSE,F$77="Confirmed"),"FORMAT",IF(AND(E121="Historical Default and Loss Performance Data location",F$3="Public",ISBLANK(F121)=TRUE),"FORMAT",IF(AND(E120="Subject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UNK</v>
      </c>
      <c r="V121" s="126" t="b" cm="1">
        <f t="array" aca="1" ref="V121" ca="1">IF(OR(LEN(F121)&gt;P121+1),FALSE,IF(LEFT(G121,5)="{TEXT",TRUE,IF(AND(ISBLANK(F121)=FALSE,G121="{DATE_TEXT-YYYY-MM-DD}",LEN(F121)&lt;&gt;10),FALSE,IF(AND(ISBLANK(F121)=FALSE,ISNUMBER(SUMPRODUCT(SEARCH(MID(F121,ROW(INDIRECT("1:"&amp;LEN(TRIM(F121)))),1)," "&amp;W121&amp;CHAR(10)&amp;"""")))=FALSE),FALSE,TRUE))))</f>
        <v>1</v>
      </c>
      <c r="W121" s="127" t="str">
        <f>IF(G121="{Applicable/N/A}","N/Aplicable",IF(E121="Designated Entity LEI","ABCDEFGHIJKLMNOPQRSTUVWXYZ0123456789",IF(OR(G121="{ISIN}",G121="{LEI}"),";ABCDEFGHIJKLMNOPQRSTUVWXYZ0123456789",IF(G121="{Master Trust/Other}","Master TuOhe",IF(E121="Securitisation type","Privateublc",IF(LEFT(G121,4)="{CA_",Val!B$21,IF(G121="{COUNTRY_EU_LIST}"," ;abcdefghijklmnopqrstuvwxyzABCDEFGHIJKLMNOPQRSTUVWXYZ0123456789",IF(OR(G121="{NOTIFICATION ID}",G121="{SECURITISATION ID}"),Val!B$15,IF(G121="{COUNTRY_EU}"," ;abcdefghijklmnopqrstuvwxyzABCDEFGHIJKLMNOPQRSTUVWXYZ",IF(G121="{Confirmed/Unconfirmed}","ConfirmedUnc",IF(G121="{Confirmed/Unconfirmed/N/A}","Confirmed/UncNA",IF(LEFT(G121,4)="{DAT","0123456789-",IF(LEFT(G121,4)="{Y/N","YN",IF(OR(LEFT(G121,4)="{N/A",LEFT(G121,4)="{LIS",LEFT(G121,4)="{No ",LEFT(G121,4)="{SEC",LEFT(G121,4)="{Mas"),Val!B$20,IF(LEFT(G121,4)="{TEX",Val!B$21,IF(LEFT(G121,4)="{ALP",Val!B$20,IF(LEFT(G121,4)="{COU",Val!B$20)))))))))))))))))</f>
        <v>Confirmed/UncNA</v>
      </c>
      <c r="X121" s="132"/>
      <c r="Y121" s="132"/>
      <c r="Z121" s="132"/>
      <c r="AA121" s="132"/>
      <c r="AB121" s="134"/>
      <c r="AC121" s="134"/>
      <c r="AD121" s="132"/>
      <c r="AE121" s="132"/>
      <c r="AF121" s="132"/>
      <c r="AG121" s="129" t="s">
        <v>902</v>
      </c>
      <c r="AH121" s="132"/>
      <c r="AI121" s="117"/>
      <c r="AJ121" s="132"/>
      <c r="AK121" s="75"/>
    </row>
    <row r="122" spans="1:37" s="2" customFormat="1" ht="150" x14ac:dyDescent="0.25">
      <c r="A122" s="15" t="s">
        <v>1270</v>
      </c>
      <c r="B122" s="16" t="s">
        <v>528</v>
      </c>
      <c r="C122" s="17" t="s">
        <v>496</v>
      </c>
      <c r="D122" s="18" t="s">
        <v>62</v>
      </c>
      <c r="E122" s="23" t="s">
        <v>502</v>
      </c>
      <c r="F122" s="62" t="s">
        <v>1503</v>
      </c>
      <c r="G122" s="108" t="s">
        <v>199</v>
      </c>
      <c r="H122" s="151"/>
      <c r="I122" s="88" t="s">
        <v>1348</v>
      </c>
      <c r="J122" s="156" t="s">
        <v>498</v>
      </c>
      <c r="K122" s="141" t="s">
        <v>499</v>
      </c>
      <c r="L122" s="141" t="s">
        <v>500</v>
      </c>
      <c r="M122" s="141" t="s">
        <v>195</v>
      </c>
      <c r="N122" s="143" t="s">
        <v>492</v>
      </c>
      <c r="O122" s="126">
        <f t="shared" ca="1" si="9"/>
        <v>1</v>
      </c>
      <c r="P122" s="126">
        <v>10000</v>
      </c>
      <c r="Q122" s="127" t="str">
        <f ca="1">IF(AND(E122="Last notification date",MONTH(TODAY())&gt;9,DAY(TODAY())&gt;9),YEAR(TODAY())&amp;"-"&amp;MONTH(TODAY())&amp;"-"&amp;DAY(TODAY()),IF(AND(E122="Last notification date",MONTH(TODAY())&lt;9,DAY(TODAY())&lt;10),YEAR(TODAY())&amp;"-0"&amp;MONTH(TODAY())&amp;"-0"&amp;DAY(TODAY()),IF(AND(E122="Last notification date",MONTH(TODAY())&gt;9,DAY(TODAY())&lt;10),YEAR(TODAY())&amp;"-"&amp;MONTH(TODAY())&amp;"-0"&amp;DAY(TODAY()),IF(AND(E122="Last notification date",MONTH(TODAY())&lt;10,DAY(TODAY())&gt;9),YEAR(TODAY())&amp;"-0"&amp;MONTH(TODAY())&amp;"-"&amp;DAY(TODAY()),IF(LEFT(G122,4)="{SEC","SEC ID",IF(LEFT(G122,4)="{DAT","DATE",IF(LEFT(G122,4)="{TEX",Val!B$21,IF(LEFT(G122,4)="{ALP",Val!B$20,IF(LEFT(G122,4)="{COU",Val!B$20,IF(OR(LEFT(G122,4)="{ISI",LEFT(G122,4)="{LEI"),Val!B$17,IF(OR(LEFT(G122,4)="{CA_",LEFT(G122,4)="{Mas",LEFT(G122,4)="{Y/N",LEFT(G122,4)="{No ",LEFT(G122,4)="{N/A",LEFT(G122,4)="{Con",LEFT(G122,4)="{LIS"),"LIST","")))))))))))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2" s="126">
        <f t="shared" si="7"/>
        <v>390</v>
      </c>
      <c r="S122" s="128" t="s">
        <v>49</v>
      </c>
      <c r="T122" s="126" t="str">
        <f t="shared" si="8"/>
        <v>UNK</v>
      </c>
      <c r="U122" s="126" t="str" cm="1">
        <f t="array" aca="1" ref="U122" ca="1">IF(AND(E122="Payment exemption explanation",ISBLANK(F122)=FALSE,F$77="Confirmed"),"FORMAT",IF(AND(E122="Historical Default and Loss Performance Data location",F$3="Public",ISBLANK(F122)=TRUE),"FORMAT",IF(AND(E121="Subject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TEXT</v>
      </c>
      <c r="V122" s="126" t="b" cm="1">
        <f t="array" aca="1" ref="V122" ca="1">IF(OR(LEN(F122)&gt;P122+1),FALSE,IF(LEFT(G122,5)="{TEXT",TRUE,IF(AND(ISBLANK(F122)=FALSE,G122="{DATE_TEXT-YYYY-MM-DD}",LEN(F122)&lt;&gt;10),FALSE,IF(AND(ISBLANK(F122)=FALSE,ISNUMBER(SUMPRODUCT(SEARCH(MID(F122,ROW(INDIRECT("1:"&amp;LEN(TRIM(F122)))),1)," "&amp;W122&amp;CHAR(10)&amp;"""")))=FALSE),FALSE,TRUE))))</f>
        <v>1</v>
      </c>
      <c r="W122" s="127" t="str">
        <f>IF(G122="{Applicable/N/A}","N/Aplicable",IF(E122="Designated Entity LEI","ABCDEFGHIJKLMNOPQRSTUVWXYZ0123456789",IF(OR(G122="{ISIN}",G122="{LEI}"),";ABCDEFGHIJKLMNOPQRSTUVWXYZ0123456789",IF(G122="{Master Trust/Other}","Master TuOhe",IF(E122="Securitisation type","Privateublc",IF(LEFT(G122,4)="{CA_",Val!B$21,IF(G122="{COUNTRY_EU_LIST}"," ;abcdefghijklmnopqrstuvwxyzABCDEFGHIJKLMNOPQRSTUVWXYZ0123456789",IF(OR(G122="{NOTIFICATION ID}",G122="{SECURITISATION ID}"),Val!B$15,IF(G122="{COUNTRY_EU}"," ;abcdefghijklmnopqrstuvwxyzABCDEFGHIJKLMNOPQRSTUVWXYZ",IF(G122="{Confirmed/Unconfirmed}","ConfirmedUnc",IF(G122="{Confirmed/Unconfirmed/N/A}","Confirmed/UncNA",IF(LEFT(G122,4)="{DAT","0123456789-",IF(LEFT(G122,4)="{Y/N","YN",IF(OR(LEFT(G122,4)="{N/A",LEFT(G122,4)="{LIS",LEFT(G122,4)="{No ",LEFT(G122,4)="{SEC",LEFT(G122,4)="{Mas"),Val!B$20,IF(LEFT(G122,4)="{TEX",Val!B$21,IF(LEFT(G122,4)="{ALP",Val!B$20,IF(LEFT(G122,4)="{COU",Val!B$20)))))))))))))))))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2" s="132"/>
      <c r="Y122" s="132"/>
      <c r="Z122" s="132"/>
      <c r="AA122" s="132"/>
      <c r="AB122" s="134"/>
      <c r="AC122" s="134"/>
      <c r="AD122" s="132"/>
      <c r="AE122" s="132"/>
      <c r="AF122" s="132"/>
      <c r="AG122" s="129" t="s">
        <v>909</v>
      </c>
      <c r="AH122" s="132"/>
      <c r="AI122" s="117"/>
      <c r="AJ122" s="132"/>
      <c r="AK122" s="75"/>
    </row>
    <row r="123" spans="1:37" s="2" customFormat="1" ht="180" x14ac:dyDescent="0.25">
      <c r="A123" s="15" t="s">
        <v>1271</v>
      </c>
      <c r="B123" s="16" t="s">
        <v>530</v>
      </c>
      <c r="C123" s="20" t="s">
        <v>504</v>
      </c>
      <c r="D123" s="21" t="s">
        <v>52</v>
      </c>
      <c r="E123" s="22" t="s">
        <v>505</v>
      </c>
      <c r="F123" s="22" t="s">
        <v>175</v>
      </c>
      <c r="G123" s="61" t="s">
        <v>176</v>
      </c>
      <c r="H123" s="150" t="s">
        <v>506</v>
      </c>
      <c r="I123" s="88" t="s">
        <v>1356</v>
      </c>
      <c r="J123" s="152" t="s">
        <v>507</v>
      </c>
      <c r="K123" s="140" t="s">
        <v>508</v>
      </c>
      <c r="L123" s="140" t="s">
        <v>509</v>
      </c>
      <c r="M123" s="140" t="s">
        <v>195</v>
      </c>
      <c r="N123" s="142" t="s">
        <v>492</v>
      </c>
      <c r="O123" s="126">
        <f t="shared" ca="1" si="9"/>
        <v>1</v>
      </c>
      <c r="P123" s="126">
        <v>12</v>
      </c>
      <c r="Q123" s="127" t="str">
        <f ca="1">IF(AND(E123="Last notification date",MONTH(TODAY())&gt;9,DAY(TODAY())&gt;9),YEAR(TODAY())&amp;"-"&amp;MONTH(TODAY())&amp;"-"&amp;DAY(TODAY()),IF(AND(E123="Last notification date",MONTH(TODAY())&lt;9,DAY(TODAY())&lt;10),YEAR(TODAY())&amp;"-0"&amp;MONTH(TODAY())&amp;"-0"&amp;DAY(TODAY()),IF(AND(E123="Last notification date",MONTH(TODAY())&gt;9,DAY(TODAY())&lt;10),YEAR(TODAY())&amp;"-"&amp;MONTH(TODAY())&amp;"-0"&amp;DAY(TODAY()),IF(AND(E123="Last notification date",MONTH(TODAY())&lt;10,DAY(TODAY())&gt;9),YEAR(TODAY())&amp;"-0"&amp;MONTH(TODAY())&amp;"-"&amp;DAY(TODAY()),IF(LEFT(G123,4)="{SEC","SEC ID",IF(LEFT(G123,4)="{DAT","DATE",IF(LEFT(G123,4)="{TEX",Val!B$21,IF(LEFT(G123,4)="{ALP",Val!B$20,IF(LEFT(G123,4)="{COU",Val!B$20,IF(OR(LEFT(G123,4)="{ISI",LEFT(G123,4)="{LEI"),Val!B$17,IF(OR(LEFT(G123,4)="{CA_",LEFT(G123,4)="{Mas",LEFT(G123,4)="{Y/N",LEFT(G123,4)="{No ",LEFT(G123,4)="{N/A",LEFT(G123,4)="{Con",LEFT(G123,4)="{LIS"),"LIST","")))))))))))</f>
        <v>LIST</v>
      </c>
      <c r="R123" s="126">
        <f t="shared" si="7"/>
        <v>9</v>
      </c>
      <c r="S123" s="128"/>
      <c r="T123" s="126" t="str">
        <f t="shared" si="8"/>
        <v>UNK</v>
      </c>
      <c r="U123" s="126" t="str" cm="1">
        <f t="array" aca="1" ref="U123" ca="1">IF(AND(E123="Payment exemption explanation",ISBLANK(F123)=FALSE,F$77="Confirmed"),"FORMAT",IF(AND(E123="Historical Default and Loss Performance Data location",F$3="Public",ISBLANK(F123)=TRUE),"FORMAT",IF(AND(E122="Subject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UNK</v>
      </c>
      <c r="V123" s="126" t="b" cm="1">
        <f t="array" aca="1" ref="V123" ca="1">IF(OR(LEN(F123)&gt;P123+1),FALSE,IF(LEFT(G123,5)="{TEXT",TRUE,IF(AND(ISBLANK(F123)=FALSE,G123="{DATE_TEXT-YYYY-MM-DD}",LEN(F123)&lt;&gt;10),FALSE,IF(AND(ISBLANK(F123)=FALSE,ISNUMBER(SUMPRODUCT(SEARCH(MID(F123,ROW(INDIRECT("1:"&amp;LEN(TRIM(F123)))),1)," "&amp;W123&amp;CHAR(10)&amp;"""")))=FALSE),FALSE,TRUE))))</f>
        <v>1</v>
      </c>
      <c r="W123" s="127" t="str">
        <f>IF(G123="{Applicable/N/A}","N/Aplicable",IF(E123="Designated Entity LEI","ABCDEFGHIJKLMNOPQRSTUVWXYZ0123456789",IF(OR(G123="{ISIN}",G123="{LEI}"),";ABCDEFGHIJKLMNOPQRSTUVWXYZ0123456789",IF(G123="{Master Trust/Other}","Master TuOhe",IF(E123="Securitisation type","Privateublc",IF(LEFT(G123,4)="{CA_",Val!B$21,IF(G123="{COUNTRY_EU_LIST}"," ;abcdefghijklmnopqrstuvwxyzABCDEFGHIJKLMNOPQRSTUVWXYZ0123456789",IF(OR(G123="{NOTIFICATION ID}",G123="{SECURITISATION ID}"),Val!B$15,IF(G123="{COUNTRY_EU}"," ;abcdefghijklmnopqrstuvwxyzABCDEFGHIJKLMNOPQRSTUVWXYZ",IF(G123="{Confirmed/Unconfirmed}","ConfirmedUnc",IF(G123="{Confirmed/Unconfirmed/N/A}","Confirmed/UncNA",IF(LEFT(G123,4)="{DAT","0123456789-",IF(LEFT(G123,4)="{Y/N","YN",IF(OR(LEFT(G123,4)="{N/A",LEFT(G123,4)="{LIS",LEFT(G123,4)="{No ",LEFT(G123,4)="{SEC",LEFT(G123,4)="{Mas"),Val!B$20,IF(LEFT(G123,4)="{TEX",Val!B$21,IF(LEFT(G123,4)="{ALP",Val!B$20,IF(LEFT(G123,4)="{COU",Val!B$20)))))))))))))))))</f>
        <v>Confirmed/UncNA</v>
      </c>
      <c r="X123" s="132"/>
      <c r="Y123" s="132"/>
      <c r="Z123" s="132"/>
      <c r="AA123" s="132"/>
      <c r="AB123" s="134"/>
      <c r="AC123" s="134"/>
      <c r="AD123" s="132"/>
      <c r="AE123" s="132"/>
      <c r="AF123" s="132"/>
      <c r="AG123" s="129" t="s">
        <v>906</v>
      </c>
      <c r="AH123" s="132"/>
      <c r="AI123" s="117"/>
      <c r="AJ123" s="132"/>
      <c r="AK123" s="75"/>
    </row>
    <row r="124" spans="1:37" s="2" customFormat="1" ht="135" x14ac:dyDescent="0.25">
      <c r="A124" s="15" t="s">
        <v>1272</v>
      </c>
      <c r="B124" s="16" t="s">
        <v>537</v>
      </c>
      <c r="C124" s="17" t="s">
        <v>504</v>
      </c>
      <c r="D124" s="18" t="s">
        <v>62</v>
      </c>
      <c r="E124" s="23" t="s">
        <v>511</v>
      </c>
      <c r="F124" s="22" t="s">
        <v>1472</v>
      </c>
      <c r="G124" s="108" t="s">
        <v>199</v>
      </c>
      <c r="H124" s="151"/>
      <c r="I124" s="88" t="s">
        <v>1349</v>
      </c>
      <c r="J124" s="156" t="s">
        <v>507</v>
      </c>
      <c r="K124" s="141" t="s">
        <v>508</v>
      </c>
      <c r="L124" s="141" t="s">
        <v>509</v>
      </c>
      <c r="M124" s="141" t="s">
        <v>195</v>
      </c>
      <c r="N124" s="143" t="s">
        <v>492</v>
      </c>
      <c r="O124" s="126">
        <f t="shared" ca="1" si="9"/>
        <v>1</v>
      </c>
      <c r="P124" s="126">
        <v>10000</v>
      </c>
      <c r="Q124" s="127" t="str">
        <f ca="1">IF(AND(E124="Last notification date",MONTH(TODAY())&gt;9,DAY(TODAY())&gt;9),YEAR(TODAY())&amp;"-"&amp;MONTH(TODAY())&amp;"-"&amp;DAY(TODAY()),IF(AND(E124="Last notification date",MONTH(TODAY())&lt;9,DAY(TODAY())&lt;10),YEAR(TODAY())&amp;"-0"&amp;MONTH(TODAY())&amp;"-0"&amp;DAY(TODAY()),IF(AND(E124="Last notification date",MONTH(TODAY())&gt;9,DAY(TODAY())&lt;10),YEAR(TODAY())&amp;"-"&amp;MONTH(TODAY())&amp;"-0"&amp;DAY(TODAY()),IF(AND(E124="Last notification date",MONTH(TODAY())&lt;10,DAY(TODAY())&gt;9),YEAR(TODAY())&amp;"-0"&amp;MONTH(TODAY())&amp;"-"&amp;DAY(TODAY()),IF(LEFT(G124,4)="{SEC","SEC ID",IF(LEFT(G124,4)="{DAT","DATE",IF(LEFT(G124,4)="{TEX",Val!B$21,IF(LEFT(G124,4)="{ALP",Val!B$20,IF(LEFT(G124,4)="{COU",Val!B$20,IF(OR(LEFT(G124,4)="{ISI",LEFT(G124,4)="{LEI"),Val!B$17,IF(OR(LEFT(G124,4)="{CA_",LEFT(G124,4)="{Mas",LEFT(G124,4)="{Y/N",LEFT(G124,4)="{No ",LEFT(G124,4)="{N/A",LEFT(G124,4)="{Con",LEFT(G124,4)="{LIS"),"LIST","")))))))))))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4" s="126">
        <f t="shared" si="7"/>
        <v>345</v>
      </c>
      <c r="S124" s="128" t="s">
        <v>49</v>
      </c>
      <c r="T124" s="126" t="str">
        <f t="shared" si="8"/>
        <v>UNK</v>
      </c>
      <c r="U124" s="126" t="str" cm="1">
        <f t="array" aca="1" ref="U124" ca="1">IF(AND(E124="Payment exemption explanation",ISBLANK(F124)=FALSE,F$77="Confirmed"),"FORMAT",IF(AND(E124="Historical Default and Loss Performance Data location",F$3="Public",ISBLANK(F124)=TRUE),"FORMAT",IF(AND(E123="Subject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TEXT</v>
      </c>
      <c r="V124" s="126" t="b" cm="1">
        <f t="array" aca="1" ref="V124" ca="1">IF(OR(LEN(F124)&gt;P124+1),FALSE,IF(LEFT(G124,5)="{TEXT",TRUE,IF(AND(ISBLANK(F124)=FALSE,G124="{DATE_TEXT-YYYY-MM-DD}",LEN(F124)&lt;&gt;10),FALSE,IF(AND(ISBLANK(F124)=FALSE,ISNUMBER(SUMPRODUCT(SEARCH(MID(F124,ROW(INDIRECT("1:"&amp;LEN(TRIM(F124)))),1)," "&amp;W124&amp;CHAR(10)&amp;"""")))=FALSE),FALSE,TRUE))))</f>
        <v>1</v>
      </c>
      <c r="W124" s="127" t="str">
        <f>IF(G124="{Applicable/N/A}","N/Aplicable",IF(E124="Designated Entity LEI","ABCDEFGHIJKLMNOPQRSTUVWXYZ0123456789",IF(OR(G124="{ISIN}",G124="{LEI}"),";ABCDEFGHIJKLMNOPQRSTUVWXYZ0123456789",IF(G124="{Master Trust/Other}","Master TuOhe",IF(E124="Securitisation type","Privateublc",IF(LEFT(G124,4)="{CA_",Val!B$21,IF(G124="{COUNTRY_EU_LIST}"," ;abcdefghijklmnopqrstuvwxyzABCDEFGHIJKLMNOPQRSTUVWXYZ0123456789",IF(OR(G124="{NOTIFICATION ID}",G124="{SECURITISATION ID}"),Val!B$15,IF(G124="{COUNTRY_EU}"," ;abcdefghijklmnopqrstuvwxyzABCDEFGHIJKLMNOPQRSTUVWXYZ",IF(G124="{Confirmed/Unconfirmed}","ConfirmedUnc",IF(G124="{Confirmed/Unconfirmed/N/A}","Confirmed/UncNA",IF(LEFT(G124,4)="{DAT","0123456789-",IF(LEFT(G124,4)="{Y/N","YN",IF(OR(LEFT(G124,4)="{N/A",LEFT(G124,4)="{LIS",LEFT(G124,4)="{No ",LEFT(G124,4)="{SEC",LEFT(G124,4)="{Mas"),Val!B$20,IF(LEFT(G124,4)="{TEX",Val!B$21,IF(LEFT(G124,4)="{ALP",Val!B$20,IF(LEFT(G124,4)="{COU",Val!B$20)))))))))))))))))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4" s="132"/>
      <c r="Y124" s="132"/>
      <c r="Z124" s="132"/>
      <c r="AA124" s="132"/>
      <c r="AB124" s="134"/>
      <c r="AC124" s="134"/>
      <c r="AD124" s="132"/>
      <c r="AE124" s="132"/>
      <c r="AF124" s="132"/>
      <c r="AG124" s="129" t="s">
        <v>912</v>
      </c>
      <c r="AH124" s="132"/>
      <c r="AI124" s="117"/>
      <c r="AJ124" s="132"/>
      <c r="AK124" s="75"/>
    </row>
    <row r="125" spans="1:37" s="2" customFormat="1" ht="180" x14ac:dyDescent="0.25">
      <c r="A125" s="15" t="s">
        <v>1273</v>
      </c>
      <c r="B125" s="16" t="s">
        <v>539</v>
      </c>
      <c r="C125" s="20" t="s">
        <v>513</v>
      </c>
      <c r="D125" s="21" t="s">
        <v>52</v>
      </c>
      <c r="E125" s="22" t="s">
        <v>514</v>
      </c>
      <c r="F125" s="22" t="s">
        <v>175</v>
      </c>
      <c r="G125" s="61" t="s">
        <v>176</v>
      </c>
      <c r="H125" s="150" t="s">
        <v>515</v>
      </c>
      <c r="I125" s="88" t="s">
        <v>1356</v>
      </c>
      <c r="J125" s="152" t="s">
        <v>516</v>
      </c>
      <c r="K125" s="140" t="s">
        <v>517</v>
      </c>
      <c r="L125" s="140" t="s">
        <v>518</v>
      </c>
      <c r="M125" s="140" t="s">
        <v>195</v>
      </c>
      <c r="N125" s="142" t="s">
        <v>492</v>
      </c>
      <c r="O125" s="126">
        <f t="shared" ca="1" si="9"/>
        <v>1</v>
      </c>
      <c r="P125" s="126">
        <v>12</v>
      </c>
      <c r="Q125" s="127" t="str">
        <f ca="1">IF(AND(E125="Last notification date",MONTH(TODAY())&gt;9,DAY(TODAY())&gt;9),YEAR(TODAY())&amp;"-"&amp;MONTH(TODAY())&amp;"-"&amp;DAY(TODAY()),IF(AND(E125="Last notification date",MONTH(TODAY())&lt;9,DAY(TODAY())&lt;10),YEAR(TODAY())&amp;"-0"&amp;MONTH(TODAY())&amp;"-0"&amp;DAY(TODAY()),IF(AND(E125="Last notification date",MONTH(TODAY())&gt;9,DAY(TODAY())&lt;10),YEAR(TODAY())&amp;"-"&amp;MONTH(TODAY())&amp;"-0"&amp;DAY(TODAY()),IF(AND(E125="Last notification date",MONTH(TODAY())&lt;10,DAY(TODAY())&gt;9),YEAR(TODAY())&amp;"-0"&amp;MONTH(TODAY())&amp;"-"&amp;DAY(TODAY()),IF(LEFT(G125,4)="{SEC","SEC ID",IF(LEFT(G125,4)="{DAT","DATE",IF(LEFT(G125,4)="{TEX",Val!B$21,IF(LEFT(G125,4)="{ALP",Val!B$20,IF(LEFT(G125,4)="{COU",Val!B$20,IF(OR(LEFT(G125,4)="{ISI",LEFT(G125,4)="{LEI"),Val!B$17,IF(OR(LEFT(G125,4)="{CA_",LEFT(G125,4)="{Mas",LEFT(G125,4)="{Y/N",LEFT(G125,4)="{No ",LEFT(G125,4)="{N/A",LEFT(G125,4)="{Con",LEFT(G125,4)="{LIS"),"LIST","")))))))))))</f>
        <v>LIST</v>
      </c>
      <c r="R125" s="126">
        <f t="shared" si="7"/>
        <v>9</v>
      </c>
      <c r="S125" s="128"/>
      <c r="T125" s="126" t="str">
        <f t="shared" si="8"/>
        <v>UNK</v>
      </c>
      <c r="U125" s="126" t="str" cm="1">
        <f t="array" aca="1" ref="U125" ca="1">IF(AND(E125="Payment exemption explanation",ISBLANK(F125)=FALSE,F$77="Confirmed"),"FORMAT",IF(AND(E125="Historical Default and Loss Performance Data location",F$3="Public",ISBLANK(F125)=TRUE),"FORMAT",IF(AND(E124="Subject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UNK</v>
      </c>
      <c r="V125" s="126" t="b" cm="1">
        <f t="array" aca="1" ref="V125" ca="1">IF(OR(LEN(F125)&gt;P125+1),FALSE,IF(LEFT(G125,5)="{TEXT",TRUE,IF(AND(ISBLANK(F125)=FALSE,G125="{DATE_TEXT-YYYY-MM-DD}",LEN(F125)&lt;&gt;10),FALSE,IF(AND(ISBLANK(F125)=FALSE,ISNUMBER(SUMPRODUCT(SEARCH(MID(F125,ROW(INDIRECT("1:"&amp;LEN(TRIM(F125)))),1)," "&amp;W125&amp;CHAR(10)&amp;"""")))=FALSE),FALSE,TRUE))))</f>
        <v>1</v>
      </c>
      <c r="W125" s="127" t="str">
        <f>IF(G125="{Applicable/N/A}","N/Aplicable",IF(E125="Designated Entity LEI","ABCDEFGHIJKLMNOPQRSTUVWXYZ0123456789",IF(OR(G125="{ISIN}",G125="{LEI}"),";ABCDEFGHIJKLMNOPQRSTUVWXYZ0123456789",IF(G125="{Master Trust/Other}","Master TuOhe",IF(E125="Securitisation type","Privateublc",IF(LEFT(G125,4)="{CA_",Val!B$21,IF(G125="{COUNTRY_EU_LIST}"," ;abcdefghijklmnopqrstuvwxyzABCDEFGHIJKLMNOPQRSTUVWXYZ0123456789",IF(OR(G125="{NOTIFICATION ID}",G125="{SECURITISATION ID}"),Val!B$15,IF(G125="{COUNTRY_EU}"," ;abcdefghijklmnopqrstuvwxyzABCDEFGHIJKLMNOPQRSTUVWXYZ",IF(G125="{Confirmed/Unconfirmed}","ConfirmedUnc",IF(G125="{Confirmed/Unconfirmed/N/A}","Confirmed/UncNA",IF(LEFT(G125,4)="{DAT","0123456789-",IF(LEFT(G125,4)="{Y/N","YN",IF(OR(LEFT(G125,4)="{N/A",LEFT(G125,4)="{LIS",LEFT(G125,4)="{No ",LEFT(G125,4)="{SEC",LEFT(G125,4)="{Mas"),Val!B$20,IF(LEFT(G125,4)="{TEX",Val!B$21,IF(LEFT(G125,4)="{ALP",Val!B$20,IF(LEFT(G125,4)="{COU",Val!B$20)))))))))))))))))</f>
        <v>Confirmed/UncNA</v>
      </c>
      <c r="X125" s="132"/>
      <c r="Y125" s="132"/>
      <c r="Z125" s="132"/>
      <c r="AA125" s="132"/>
      <c r="AB125" s="134"/>
      <c r="AC125" s="134"/>
      <c r="AD125" s="132"/>
      <c r="AE125" s="132"/>
      <c r="AF125" s="132"/>
      <c r="AG125" s="129" t="s">
        <v>911</v>
      </c>
      <c r="AH125" s="132"/>
      <c r="AI125" s="117"/>
      <c r="AJ125" s="132"/>
      <c r="AK125" s="75"/>
    </row>
    <row r="126" spans="1:37" s="2" customFormat="1" ht="135" x14ac:dyDescent="0.25">
      <c r="A126" s="15" t="s">
        <v>1274</v>
      </c>
      <c r="B126" s="16" t="s">
        <v>546</v>
      </c>
      <c r="C126" s="17" t="s">
        <v>513</v>
      </c>
      <c r="D126" s="18" t="s">
        <v>62</v>
      </c>
      <c r="E126" s="23" t="s">
        <v>520</v>
      </c>
      <c r="F126" s="23" t="s">
        <v>1520</v>
      </c>
      <c r="G126" s="108" t="s">
        <v>199</v>
      </c>
      <c r="H126" s="151"/>
      <c r="I126" s="88" t="s">
        <v>1350</v>
      </c>
      <c r="J126" s="156" t="s">
        <v>516</v>
      </c>
      <c r="K126" s="141" t="s">
        <v>517</v>
      </c>
      <c r="L126" s="141" t="s">
        <v>518</v>
      </c>
      <c r="M126" s="141" t="s">
        <v>195</v>
      </c>
      <c r="N126" s="143" t="s">
        <v>492</v>
      </c>
      <c r="O126" s="126">
        <f t="shared" ca="1" si="9"/>
        <v>1</v>
      </c>
      <c r="P126" s="126">
        <v>10000</v>
      </c>
      <c r="Q126" s="127" t="str">
        <f ca="1">IF(AND(E126="Last notification date",MONTH(TODAY())&gt;9,DAY(TODAY())&gt;9),YEAR(TODAY())&amp;"-"&amp;MONTH(TODAY())&amp;"-"&amp;DAY(TODAY()),IF(AND(E126="Last notification date",MONTH(TODAY())&lt;9,DAY(TODAY())&lt;10),YEAR(TODAY())&amp;"-0"&amp;MONTH(TODAY())&amp;"-0"&amp;DAY(TODAY()),IF(AND(E126="Last notification date",MONTH(TODAY())&gt;9,DAY(TODAY())&lt;10),YEAR(TODAY())&amp;"-"&amp;MONTH(TODAY())&amp;"-0"&amp;DAY(TODAY()),IF(AND(E126="Last notification date",MONTH(TODAY())&lt;10,DAY(TODAY())&gt;9),YEAR(TODAY())&amp;"-0"&amp;MONTH(TODAY())&amp;"-"&amp;DAY(TODAY()),IF(LEFT(G126,4)="{SEC","SEC ID",IF(LEFT(G126,4)="{DAT","DATE",IF(LEFT(G126,4)="{TEX",Val!B$21,IF(LEFT(G126,4)="{ALP",Val!B$20,IF(LEFT(G126,4)="{COU",Val!B$20,IF(OR(LEFT(G126,4)="{ISI",LEFT(G126,4)="{LEI"),Val!B$17,IF(OR(LEFT(G126,4)="{CA_",LEFT(G126,4)="{Mas",LEFT(G126,4)="{Y/N",LEFT(G126,4)="{No ",LEFT(G126,4)="{N/A",LEFT(G126,4)="{Con",LEFT(G126,4)="{LIS"),"LIST","")))))))))))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6" s="126">
        <f t="shared" si="7"/>
        <v>379</v>
      </c>
      <c r="S126" s="128" t="s">
        <v>49</v>
      </c>
      <c r="T126" s="126" t="str">
        <f t="shared" si="8"/>
        <v>UNK</v>
      </c>
      <c r="U126" s="126" t="str" cm="1">
        <f t="array" aca="1" ref="U126" ca="1">IF(AND(E126="Payment exemption explanation",ISBLANK(F126)=FALSE,F$77="Confirmed"),"FORMAT",IF(AND(E126="Historical Default and Loss Performance Data location",F$3="Public",ISBLANK(F126)=TRUE),"FORMAT",IF(AND(E125="Subject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26" t="b" cm="1">
        <f t="array" aca="1" ref="V126" ca="1">IF(OR(LEN(F126)&gt;P126+1),FALSE,IF(LEFT(G126,5)="{TEXT",TRUE,IF(AND(ISBLANK(F126)=FALSE,G126="{DATE_TEXT-YYYY-MM-DD}",LEN(F126)&lt;&gt;10),FALSE,IF(AND(ISBLANK(F126)=FALSE,ISNUMBER(SUMPRODUCT(SEARCH(MID(F126,ROW(INDIRECT("1:"&amp;LEN(TRIM(F126)))),1)," "&amp;W126&amp;CHAR(10)&amp;"""")))=FALSE),FALSE,TRUE))))</f>
        <v>1</v>
      </c>
      <c r="W126" s="127" t="str">
        <f>IF(G126="{Applicable/N/A}","N/Aplicable",IF(E126="Designated Entity LEI","ABCDEFGHIJKLMNOPQRSTUVWXYZ0123456789",IF(OR(G126="{ISIN}",G126="{LEI}"),";ABCDEFGHIJKLMNOPQRSTUVWXYZ0123456789",IF(G126="{Master Trust/Other}","Master TuOhe",IF(E126="Securitisation type","Privateublc",IF(LEFT(G126,4)="{CA_",Val!B$21,IF(G126="{COUNTRY_EU_LIST}"," ;abcdefghijklmnopqrstuvwxyzABCDEFGHIJKLMNOPQRSTUVWXYZ0123456789",IF(OR(G126="{NOTIFICATION ID}",G126="{SECURITISATION ID}"),Val!B$15,IF(G126="{COUNTRY_EU}"," ;abcdefghijklmnopqrstuvwxyzABCDEFGHIJKLMNOPQRSTUVWXYZ",IF(G126="{Confirmed/Unconfirmed}","ConfirmedUnc",IF(G126="{Confirmed/Unconfirmed/N/A}","Confirmed/UncNA",IF(LEFT(G126,4)="{DAT","0123456789-",IF(LEFT(G126,4)="{Y/N","YN",IF(OR(LEFT(G126,4)="{N/A",LEFT(G126,4)="{LIS",LEFT(G126,4)="{No ",LEFT(G126,4)="{SEC",LEFT(G126,4)="{Mas"),Val!B$20,IF(LEFT(G126,4)="{TEX",Val!B$21,IF(LEFT(G126,4)="{ALP",Val!B$20,IF(LEFT(G126,4)="{COU",Val!B$20)))))))))))))))))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6" s="132"/>
      <c r="Y126" s="132"/>
      <c r="Z126" s="132"/>
      <c r="AA126" s="132"/>
      <c r="AB126" s="134"/>
      <c r="AC126" s="134"/>
      <c r="AD126" s="132"/>
      <c r="AE126" s="132"/>
      <c r="AF126" s="132"/>
      <c r="AG126" s="129" t="s">
        <v>908</v>
      </c>
      <c r="AH126" s="132"/>
      <c r="AI126" s="117"/>
      <c r="AJ126" s="132"/>
      <c r="AK126" s="75"/>
    </row>
    <row r="127" spans="1:37" s="2" customFormat="1" ht="180" x14ac:dyDescent="0.25">
      <c r="A127" s="15" t="s">
        <v>1275</v>
      </c>
      <c r="B127" s="16" t="s">
        <v>548</v>
      </c>
      <c r="C127" s="20" t="s">
        <v>522</v>
      </c>
      <c r="D127" s="21" t="s">
        <v>52</v>
      </c>
      <c r="E127" s="22" t="s">
        <v>523</v>
      </c>
      <c r="F127" s="22" t="s">
        <v>175</v>
      </c>
      <c r="G127" s="61" t="s">
        <v>176</v>
      </c>
      <c r="H127" s="150" t="s">
        <v>524</v>
      </c>
      <c r="I127" s="88" t="s">
        <v>1356</v>
      </c>
      <c r="J127" s="152" t="s">
        <v>525</v>
      </c>
      <c r="K127" s="140" t="s">
        <v>526</v>
      </c>
      <c r="L127" s="140" t="s">
        <v>527</v>
      </c>
      <c r="M127" s="140" t="s">
        <v>195</v>
      </c>
      <c r="N127" s="142" t="s">
        <v>492</v>
      </c>
      <c r="O127" s="126">
        <f t="shared" ca="1" si="9"/>
        <v>1</v>
      </c>
      <c r="P127" s="126">
        <v>12</v>
      </c>
      <c r="Q127" s="127" t="str">
        <f ca="1">IF(AND(E127="Last notification date",MONTH(TODAY())&gt;9,DAY(TODAY())&gt;9),YEAR(TODAY())&amp;"-"&amp;MONTH(TODAY())&amp;"-"&amp;DAY(TODAY()),IF(AND(E127="Last notification date",MONTH(TODAY())&lt;9,DAY(TODAY())&lt;10),YEAR(TODAY())&amp;"-0"&amp;MONTH(TODAY())&amp;"-0"&amp;DAY(TODAY()),IF(AND(E127="Last notification date",MONTH(TODAY())&gt;9,DAY(TODAY())&lt;10),YEAR(TODAY())&amp;"-"&amp;MONTH(TODAY())&amp;"-0"&amp;DAY(TODAY()),IF(AND(E127="Last notification date",MONTH(TODAY())&lt;10,DAY(TODAY())&gt;9),YEAR(TODAY())&amp;"-0"&amp;MONTH(TODAY())&amp;"-"&amp;DAY(TODAY()),IF(LEFT(G127,4)="{SEC","SEC ID",IF(LEFT(G127,4)="{DAT","DATE",IF(LEFT(G127,4)="{TEX",Val!B$21,IF(LEFT(G127,4)="{ALP",Val!B$20,IF(LEFT(G127,4)="{COU",Val!B$20,IF(OR(LEFT(G127,4)="{ISI",LEFT(G127,4)="{LEI"),Val!B$17,IF(OR(LEFT(G127,4)="{CA_",LEFT(G127,4)="{Mas",LEFT(G127,4)="{Y/N",LEFT(G127,4)="{No ",LEFT(G127,4)="{N/A",LEFT(G127,4)="{Con",LEFT(G127,4)="{LIS"),"LIST","")))))))))))</f>
        <v>LIST</v>
      </c>
      <c r="R127" s="126">
        <f t="shared" si="7"/>
        <v>9</v>
      </c>
      <c r="S127" s="128"/>
      <c r="T127" s="126" t="str">
        <f t="shared" si="8"/>
        <v>UNK</v>
      </c>
      <c r="U127" s="126" t="str" cm="1">
        <f t="array" aca="1" ref="U127" ca="1">IF(AND(E127="Payment exemption explanation",ISBLANK(F127)=FALSE,F$77="Confirmed"),"FORMAT",IF(AND(E127="Historical Default and Loss Performance Data location",F$3="Public",ISBLANK(F127)=TRUE),"FORMAT",IF(AND(E126="Subject to severe clawback",F126="Y",ISBLANK(F127)=TRUE),"FORMAT",IF(AND(E126="Subject to severe clawback",F126="N",ISBLANK(F127)=FALSE),"FORMAT",IF(AND(OR(E127="Credit granting criteria supervision comment",E127="Credit granting criteria compliance comment"),ISBLANK(F127)=FALSE,OR(AND(F$34="N",E522="Originator (or original lender) is not a Credit institution"),AND(F$37="N",E$37="Originator (or original lender) is not a Credit institution"))),"FORMAT_S17",IF(AND(C127="STSS60",E127="Location of Liability cash flow model",ISBLANK(F127)=TRUE,F$3="Public"),"FORMAT_S60",IF(AND(C127="STSS58",E127="Historical Default and Loss Performance Data location",ISBLANK(F127)=TRUE,F$3="Public"),"FORMAT_S37",IF(AND(E127="Sponsor LEI",ISBLANK(F127)=TRUE,ISBLANK(F$8)=TRUE),"FORMAT_LEI",IF(AND(E127="Originator LEI",ISBLANK(F127)=TRUE,ISBLANK(F$11)=TRUE),"FORMAT_LEI",IF(OR(T127="EMPTY",P127+1&lt;LEN(F127),AND(G126="{Confirmed/Unconfirmed/N/A}",S127="N/A",F126="N/A",F127&lt;&gt;"")),"FORMAT",IF(OR(AND(E127="Non-ABCP securitisation unique identifier",MID(F127,21,1)&lt;&gt;"N"),AND(E127="ABCP transaction unique identifier",MID(F127,21,1)&lt;&gt;"T"),AND(E127="ABCP programme unique identifier",MID(F127,21,1)&lt;&gt;"P")),"FORMAT_SEC_ID",IF(AND(E127="Underlying exposures classification",F127&lt;&gt;"residential mortgages",F127&lt;&gt;"commercial mortgages",F127&lt;&gt;"credit facilities provided to individuals for personal, family or household consumption purposes",F127&lt;&gt;"credit facilities, including loans and leases, provided to any type of enterprise or corporation",F127&lt;&gt;"auto loans/leases",F127&lt;&gt;"credit-card receivables",F127&lt;&gt;"trade receivables",F127&lt;&gt;"others"),"FORMAT_LIST",IF(AND(E127="Instrument code",LEN(F127)-LEN(SUBSTITUTE(F127,";",""))&lt;&gt;LEN(F126)-LEN(SUBSTITUTE(F126,";",""))),"FORMAT_;",IF(AND(E127="Sponsor country (if multiple countries)",LEN(F127)-LEN(SUBSTITUTE(F127,";",""))&lt;&gt;LEN(F$11)-LEN(SUBSTITUTE(F$11,";",""))),"FORMAT_;",IF(AND(E127="Sponsor country (if multiple countries)",ISBLANK(F127)=FALSE,LEN(F127)-LEN(SUBSTITUTE(F127,";",""))=0),"FORMAT_;",IF(AND(E127="Sponsor country (if multiple countries)",ISBLANK(F127)=TRUE,LEN(F$11)-LEN(SUBSTITUTE(F$11,";",""))&lt;&gt;0),"FORMAT_;",IF(AND(E127="Originator country  (if multiple countries)",LEN(F127)-LEN(SUBSTITUTE(F127,";",""))&lt;&gt;0,ISBLANK(F127)=FALSE,LEN(F127)-LEN(SUBSTITUTE(F127,";",""))&lt;&gt;LEN(F$8)-LEN(SUBSTITUTE(F$8,";",""))),"FORMAT_;",IF(AND(E127="Originator country  (if multiple countries)",ISBLANK(F127)=FALSE,LEN(F127)-LEN(SUBSTITUTE(F127,";",""))=0),"FORMAT_;",IF(AND(E127="Originator country  (if multiple countries)",ISBLANK(F127)=TRUE,LEN(F$8)-LEN(SUBSTITUTE(F$8,";",""))&lt;&gt;0),"FORMAT_;",IF(AND(E127="Original lender country (if multiple countries)",ISBLANK(F127)=FALSE,LEN(F127)-LEN(SUBSTITUTE(F127,";",""))&lt;&gt;0,LEN(F127)-LEN(SUBSTITUTE(F127,";",""))&lt;&gt;LEN(F$14)-LEN(SUBSTITUTE(F$14,";",""))),"FORMAT_;",IF(AND(E127="Original lender country (if multiple countries)",ISBLANK(F127)=TRUE,LEN(F$14)-LEN(SUBSTITUTE(F$14,";",""))&lt;&gt;0),"FORMAT_;",IF(AND(E127="Original lender country (if multiple countries)",ISBLANK(F127)=FALSE,LEN(F127)-LEN(SUBSTITUTE(F127,";",""))=0),"FORMAT_;",IF(OR(AND(E127="Designated Entity LEI",LEN(F127)&lt;&gt;20),AND(G127="{LEI}",LEN(F127)&lt;&gt;0,LEN(F127)&lt;20),AND(G127="{ISIN}",LEN(F127)&lt;&gt;0,LEN(F127)&lt;12),AND(LEN(F127)&lt;&gt;20,E127="Retaining entity LEI",ISBLANK(F127)=FALSE),AND(E127="Instrument ISIN",ISBLANK(F127)=FALSE,LEN(F127)&gt;0,LEN(F127)&lt;11),AND(D127="M",LEFT(G127,4)="{DAT",LEN(F127)&lt;&gt;10)),"FORMAT_LEN",IF(OR(AND(F127&lt;&gt;"",LEFT(G127,4)&lt;&gt;"{TEX",ISNUMBER(SUMPRODUCT(FIND(MID(F127,ROW(INDIRECT("1:"&amp;LEN(F127))),1),W127)))=FALSE),AND(F127&lt;&gt;"",LEFT(G127,4)&lt;&gt;"{TEX",ISERROR(SUMPRODUCT(SEARCH(MID(F127,ROW(INDIRECT("1:"&amp;LEN(TRIM(F127)))),1)," "&amp;W127&amp;CHAR(10)&amp;"""")))=TRUE)),"FORMAT_CHAR",IF(LEFT(G127,4)="{TEX","TEXT","UNK")))))))))))))))))))))))))</f>
        <v>UNK</v>
      </c>
      <c r="V127" s="126" t="b" cm="1">
        <f t="array" aca="1" ref="V127" ca="1">IF(OR(LEN(F127)&gt;P127+1),FALSE,IF(LEFT(G127,5)="{TEXT",TRUE,IF(AND(ISBLANK(F127)=FALSE,G127="{DATE_TEXT-YYYY-MM-DD}",LEN(F127)&lt;&gt;10),FALSE,IF(AND(ISBLANK(F127)=FALSE,ISNUMBER(SUMPRODUCT(SEARCH(MID(F127,ROW(INDIRECT("1:"&amp;LEN(TRIM(F127)))),1)," "&amp;W127&amp;CHAR(10)&amp;"""")))=FALSE),FALSE,TRUE))))</f>
        <v>1</v>
      </c>
      <c r="W127" s="127" t="str">
        <f>IF(G127="{Applicable/N/A}","N/Aplicable",IF(E127="Designated Entity LEI","ABCDEFGHIJKLMNOPQRSTUVWXYZ0123456789",IF(OR(G127="{ISIN}",G127="{LEI}"),";ABCDEFGHIJKLMNOPQRSTUVWXYZ0123456789",IF(G127="{Master Trust/Other}","Master TuOhe",IF(E127="Securitisation type","Privateublc",IF(LEFT(G127,4)="{CA_",Val!B$21,IF(G127="{COUNTRY_EU_LIST}"," ;abcdefghijklmnopqrstuvwxyzABCDEFGHIJKLMNOPQRSTUVWXYZ0123456789",IF(OR(G127="{NOTIFICATION ID}",G127="{SECURITISATION ID}"),Val!B$15,IF(G127="{COUNTRY_EU}"," ;abcdefghijklmnopqrstuvwxyzABCDEFGHIJKLMNOPQRSTUVWXYZ",IF(G127="{Confirmed/Unconfirmed}","ConfirmedUnc",IF(G127="{Confirmed/Unconfirmed/N/A}","Confirmed/UncNA",IF(LEFT(G127,4)="{DAT","0123456789-",IF(LEFT(G127,4)="{Y/N","YN",IF(OR(LEFT(G127,4)="{N/A",LEFT(G127,4)="{LIS",LEFT(G127,4)="{No ",LEFT(G127,4)="{SEC",LEFT(G127,4)="{Mas"),Val!B$20,IF(LEFT(G127,4)="{TEX",Val!B$21,IF(LEFT(G127,4)="{ALP",Val!B$20,IF(LEFT(G127,4)="{COU",Val!B$20)))))))))))))))))</f>
        <v>Confirmed/UncNA</v>
      </c>
      <c r="X127" s="132"/>
      <c r="Y127" s="132"/>
      <c r="Z127" s="132"/>
      <c r="AA127" s="132"/>
      <c r="AB127" s="134"/>
      <c r="AC127" s="134"/>
      <c r="AD127" s="132"/>
      <c r="AE127" s="132"/>
      <c r="AF127" s="132"/>
      <c r="AG127" s="129" t="s">
        <v>907</v>
      </c>
      <c r="AH127" s="132"/>
      <c r="AI127" s="134"/>
      <c r="AJ127" s="132"/>
      <c r="AK127" s="75"/>
    </row>
    <row r="128" spans="1:37" s="2" customFormat="1" ht="135" x14ac:dyDescent="0.25">
      <c r="A128" s="15" t="s">
        <v>1276</v>
      </c>
      <c r="B128" s="16" t="s">
        <v>556</v>
      </c>
      <c r="C128" s="17" t="s">
        <v>522</v>
      </c>
      <c r="D128" s="18" t="s">
        <v>62</v>
      </c>
      <c r="E128" s="23" t="s">
        <v>529</v>
      </c>
      <c r="F128" s="23" t="s">
        <v>1484</v>
      </c>
      <c r="G128" s="108" t="s">
        <v>199</v>
      </c>
      <c r="H128" s="151"/>
      <c r="I128" s="88" t="s">
        <v>1351</v>
      </c>
      <c r="J128" s="156" t="s">
        <v>525</v>
      </c>
      <c r="K128" s="141" t="s">
        <v>526</v>
      </c>
      <c r="L128" s="141" t="s">
        <v>527</v>
      </c>
      <c r="M128" s="141" t="s">
        <v>195</v>
      </c>
      <c r="N128" s="143" t="s">
        <v>492</v>
      </c>
      <c r="O128" s="126">
        <f t="shared" ca="1" si="9"/>
        <v>1</v>
      </c>
      <c r="P128" s="126">
        <v>10000</v>
      </c>
      <c r="Q128" s="127" t="str">
        <f ca="1">IF(AND(E128="Last notification date",MONTH(TODAY())&gt;9,DAY(TODAY())&gt;9),YEAR(TODAY())&amp;"-"&amp;MONTH(TODAY())&amp;"-"&amp;DAY(TODAY()),IF(AND(E128="Last notification date",MONTH(TODAY())&lt;9,DAY(TODAY())&lt;10),YEAR(TODAY())&amp;"-0"&amp;MONTH(TODAY())&amp;"-0"&amp;DAY(TODAY()),IF(AND(E128="Last notification date",MONTH(TODAY())&gt;9,DAY(TODAY())&lt;10),YEAR(TODAY())&amp;"-"&amp;MONTH(TODAY())&amp;"-0"&amp;DAY(TODAY()),IF(AND(E128="Last notification date",MONTH(TODAY())&lt;10,DAY(TODAY())&gt;9),YEAR(TODAY())&amp;"-0"&amp;MONTH(TODAY())&amp;"-"&amp;DAY(TODAY()),IF(LEFT(G128,4)="{SEC","SEC ID",IF(LEFT(G128,4)="{DAT","DATE",IF(LEFT(G128,4)="{TEX",Val!B$21,IF(LEFT(G128,4)="{ALP",Val!B$20,IF(LEFT(G128,4)="{COU",Val!B$20,IF(OR(LEFT(G128,4)="{ISI",LEFT(G128,4)="{LEI"),Val!B$17,IF(OR(LEFT(G128,4)="{CA_",LEFT(G128,4)="{Mas",LEFT(G128,4)="{Y/N",LEFT(G128,4)="{No ",LEFT(G128,4)="{N/A",LEFT(G128,4)="{Con",LEFT(G128,4)="{LIS"),"LIST","")))))))))))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28" s="126">
        <f t="shared" si="7"/>
        <v>256</v>
      </c>
      <c r="S128" s="128" t="s">
        <v>49</v>
      </c>
      <c r="T128" s="126" t="str">
        <f t="shared" si="8"/>
        <v>UNK</v>
      </c>
      <c r="U128" s="126" t="str" cm="1">
        <f t="array" aca="1" ref="U128" ca="1">IF(AND(E128="Payment exemption explanation",ISBLANK(F128)=FALSE,F$77="Confirmed"),"FORMAT",IF(AND(E128="Historical Default and Loss Performance Data location",F$3="Public",ISBLANK(F128)=TRUE),"FORMAT",IF(AND(E127="Subject to severe clawback",F127="Y",ISBLANK(F128)=TRUE),"FORMAT",IF(AND(E127="Subject to severe clawback",F127="N",ISBLANK(F128)=FALSE),"FORMAT",IF(AND(OR(E128="Credit granting criteria supervision comment",E128="Credit granting criteria compliance comment"),ISBLANK(F128)=FALSE,OR(AND(F$34="N",E523="Originator (or original lender) is not a Credit institution"),AND(F$37="N",E$37="Originator (or original lender) is not a Credit institution"))),"FORMAT_S17",IF(AND(C128="STSS60",E128="Location of Liability cash flow model",ISBLANK(F128)=TRUE,F$3="Public"),"FORMAT_S60",IF(AND(C128="STSS58",E128="Historical Default and Loss Performance Data location",ISBLANK(F128)=TRUE,F$3="Public"),"FORMAT_S37",IF(AND(E128="Sponsor LEI",ISBLANK(F128)=TRUE,ISBLANK(F$8)=TRUE),"FORMAT_LEI",IF(AND(E128="Originator LEI",ISBLANK(F128)=TRUE,ISBLANK(F$11)=TRUE),"FORMAT_LEI",IF(OR(T128="EMPTY",P128+1&lt;LEN(F128),AND(G127="{Confirmed/Unconfirmed/N/A}",S128="N/A",F127="N/A",F128&lt;&gt;"")),"FORMAT",IF(OR(AND(E128="Non-ABCP securitisation unique identifier",MID(F128,21,1)&lt;&gt;"N"),AND(E128="ABCP transaction unique identifier",MID(F128,21,1)&lt;&gt;"T"),AND(E128="ABCP programme unique identifier",MID(F128,21,1)&lt;&gt;"P")),"FORMAT_SEC_ID",IF(AND(E128="Underlying exposures classification",F128&lt;&gt;"residential mortgages",F128&lt;&gt;"commercial mortgages",F128&lt;&gt;"credit facilities provided to individuals for personal, family or household consumption purposes",F128&lt;&gt;"credit facilities, including loans and leases, provided to any type of enterprise or corporation",F128&lt;&gt;"auto loans/leases",F128&lt;&gt;"credit-card receivables",F128&lt;&gt;"trade receivables",F128&lt;&gt;"others"),"FORMAT_LIST",IF(AND(E128="Instrument code",LEN(F128)-LEN(SUBSTITUTE(F128,";",""))&lt;&gt;LEN(F127)-LEN(SUBSTITUTE(F127,";",""))),"FORMAT_;",IF(AND(E128="Sponsor country (if multiple countries)",LEN(F128)-LEN(SUBSTITUTE(F128,";",""))&lt;&gt;LEN(F$11)-LEN(SUBSTITUTE(F$11,";",""))),"FORMAT_;",IF(AND(E128="Sponsor country (if multiple countries)",ISBLANK(F128)=FALSE,LEN(F128)-LEN(SUBSTITUTE(F128,";",""))=0),"FORMAT_;",IF(AND(E128="Sponsor country (if multiple countries)",ISBLANK(F128)=TRUE,LEN(F$11)-LEN(SUBSTITUTE(F$11,";",""))&lt;&gt;0),"FORMAT_;",IF(AND(E128="Originator country  (if multiple countries)",LEN(F128)-LEN(SUBSTITUTE(F128,";",""))&lt;&gt;0,ISBLANK(F128)=FALSE,LEN(F128)-LEN(SUBSTITUTE(F128,";",""))&lt;&gt;LEN(F$8)-LEN(SUBSTITUTE(F$8,";",""))),"FORMAT_;",IF(AND(E128="Originator country  (if multiple countries)",ISBLANK(F128)=FALSE,LEN(F128)-LEN(SUBSTITUTE(F128,";",""))=0),"FORMAT_;",IF(AND(E128="Originator country  (if multiple countries)",ISBLANK(F128)=TRUE,LEN(F$8)-LEN(SUBSTITUTE(F$8,";",""))&lt;&gt;0),"FORMAT_;",IF(AND(E128="Original lender country (if multiple countries)",ISBLANK(F128)=FALSE,LEN(F128)-LEN(SUBSTITUTE(F128,";",""))&lt;&gt;0,LEN(F128)-LEN(SUBSTITUTE(F128,";",""))&lt;&gt;LEN(F$14)-LEN(SUBSTITUTE(F$14,";",""))),"FORMAT_;",IF(AND(E128="Original lender country (if multiple countries)",ISBLANK(F128)=TRUE,LEN(F$14)-LEN(SUBSTITUTE(F$14,";",""))&lt;&gt;0),"FORMAT_;",IF(AND(E128="Original lender country (if multiple countries)",ISBLANK(F128)=FALSE,LEN(F128)-LEN(SUBSTITUTE(F128,";",""))=0),"FORMAT_;",IF(OR(AND(E128="Designated Entity LEI",LEN(F128)&lt;&gt;20),AND(G128="{LEI}",LEN(F128)&lt;&gt;0,LEN(F128)&lt;20),AND(G128="{ISIN}",LEN(F128)&lt;&gt;0,LEN(F128)&lt;12),AND(LEN(F128)&lt;&gt;20,E128="Retaining entity LEI",ISBLANK(F128)=FALSE),AND(E128="Instrument ISIN",ISBLANK(F128)=FALSE,LEN(F128)&gt;0,LEN(F128)&lt;11),AND(D128="M",LEFT(G128,4)="{DAT",LEN(F128)&lt;&gt;10)),"FORMAT_LEN",IF(OR(AND(F128&lt;&gt;"",LEFT(G128,4)&lt;&gt;"{TEX",ISNUMBER(SUMPRODUCT(FIND(MID(F128,ROW(INDIRECT("1:"&amp;LEN(F128))),1),W128)))=FALSE),AND(F128&lt;&gt;"",LEFT(G128,4)&lt;&gt;"{TEX",ISERROR(SUMPRODUCT(SEARCH(MID(F128,ROW(INDIRECT("1:"&amp;LEN(TRIM(F128)))),1)," "&amp;W128&amp;CHAR(10)&amp;"""")))=TRUE)),"FORMAT_CHAR",IF(LEFT(G128,4)="{TEX","TEXT","UNK")))))))))))))))))))))))))</f>
        <v>TEXT</v>
      </c>
      <c r="V128" s="126" t="b" cm="1">
        <f t="array" aca="1" ref="V128" ca="1">IF(OR(LEN(F128)&gt;P128+1),FALSE,IF(LEFT(G128,5)="{TEXT",TRUE,IF(AND(ISBLANK(F128)=FALSE,G128="{DATE_TEXT-YYYY-MM-DD}",LEN(F128)&lt;&gt;10),FALSE,IF(AND(ISBLANK(F128)=FALSE,ISNUMBER(SUMPRODUCT(SEARCH(MID(F128,ROW(INDIRECT("1:"&amp;LEN(TRIM(F128)))),1)," "&amp;W128&amp;CHAR(10)&amp;"""")))=FALSE),FALSE,TRUE))))</f>
        <v>1</v>
      </c>
      <c r="W128" s="127" t="str">
        <f>IF(G128="{Applicable/N/A}","N/Aplicable",IF(E128="Designated Entity LEI","ABCDEFGHIJKLMNOPQRSTUVWXYZ0123456789",IF(OR(G128="{ISIN}",G128="{LEI}"),";ABCDEFGHIJKLMNOPQRSTUVWXYZ0123456789",IF(G128="{Master Trust/Other}","Master TuOhe",IF(E128="Securitisation type","Privateublc",IF(LEFT(G128,4)="{CA_",Val!B$21,IF(G128="{COUNTRY_EU_LIST}"," ;abcdefghijklmnopqrstuvwxyzABCDEFGHIJKLMNOPQRSTUVWXYZ0123456789",IF(OR(G128="{NOTIFICATION ID}",G128="{SECURITISATION ID}"),Val!B$15,IF(G128="{COUNTRY_EU}"," ;abcdefghijklmnopqrstuvwxyzABCDEFGHIJKLMNOPQRSTUVWXYZ",IF(G128="{Confirmed/Unconfirmed}","ConfirmedUnc",IF(G128="{Confirmed/Unconfirmed/N/A}","Confirmed/UncNA",IF(LEFT(G128,4)="{DAT","0123456789-",IF(LEFT(G128,4)="{Y/N","YN",IF(OR(LEFT(G128,4)="{N/A",LEFT(G128,4)="{LIS",LEFT(G128,4)="{No ",LEFT(G128,4)="{SEC",LEFT(G128,4)="{Mas"),Val!B$20,IF(LEFT(G128,4)="{TEX",Val!B$21,IF(LEFT(G128,4)="{ALP",Val!B$20,IF(LEFT(G128,4)="{COU",Val!B$20)))))))))))))))))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28" s="132"/>
      <c r="Y128" s="132"/>
      <c r="Z128" s="132"/>
      <c r="AA128" s="132"/>
      <c r="AB128" s="134"/>
      <c r="AC128" s="134"/>
      <c r="AD128" s="132"/>
      <c r="AE128" s="132"/>
      <c r="AF128" s="132"/>
      <c r="AG128" s="129" t="s">
        <v>914</v>
      </c>
      <c r="AH128" s="132"/>
      <c r="AI128" s="117"/>
      <c r="AJ128" s="132"/>
      <c r="AK128" s="75"/>
    </row>
    <row r="129" spans="1:37" s="2" customFormat="1" ht="105" x14ac:dyDescent="0.25">
      <c r="A129" s="15" t="s">
        <v>1277</v>
      </c>
      <c r="B129" s="16" t="s">
        <v>558</v>
      </c>
      <c r="C129" s="20" t="s">
        <v>531</v>
      </c>
      <c r="D129" s="21" t="s">
        <v>52</v>
      </c>
      <c r="E129" s="22" t="s">
        <v>532</v>
      </c>
      <c r="F129" s="22" t="s">
        <v>175</v>
      </c>
      <c r="G129" s="61" t="s">
        <v>190</v>
      </c>
      <c r="H129" s="150" t="s">
        <v>533</v>
      </c>
      <c r="I129" s="93" t="s">
        <v>1371</v>
      </c>
      <c r="J129" s="152" t="s">
        <v>534</v>
      </c>
      <c r="K129" s="140" t="s">
        <v>535</v>
      </c>
      <c r="L129" s="140" t="s">
        <v>536</v>
      </c>
      <c r="M129" s="140" t="s">
        <v>171</v>
      </c>
      <c r="N129" s="142" t="s">
        <v>59</v>
      </c>
      <c r="O129" s="126">
        <f t="shared" ca="1" si="9"/>
        <v>1</v>
      </c>
      <c r="P129" s="126">
        <v>12</v>
      </c>
      <c r="Q129" s="127" t="str">
        <f ca="1">IF(AND(E129="Last notification date",MONTH(TODAY())&gt;9,DAY(TODAY())&gt;9),YEAR(TODAY())&amp;"-"&amp;MONTH(TODAY())&amp;"-"&amp;DAY(TODAY()),IF(AND(E129="Last notification date",MONTH(TODAY())&lt;9,DAY(TODAY())&lt;10),YEAR(TODAY())&amp;"-0"&amp;MONTH(TODAY())&amp;"-0"&amp;DAY(TODAY()),IF(AND(E129="Last notification date",MONTH(TODAY())&gt;9,DAY(TODAY())&lt;10),YEAR(TODAY())&amp;"-"&amp;MONTH(TODAY())&amp;"-0"&amp;DAY(TODAY()),IF(AND(E129="Last notification date",MONTH(TODAY())&lt;10,DAY(TODAY())&gt;9),YEAR(TODAY())&amp;"-0"&amp;MONTH(TODAY())&amp;"-"&amp;DAY(TODAY()),IF(LEFT(G129,4)="{SEC","SEC ID",IF(LEFT(G129,4)="{DAT","DATE",IF(LEFT(G129,4)="{TEX",Val!B$21,IF(LEFT(G129,4)="{ALP",Val!B$20,IF(LEFT(G129,4)="{COU",Val!B$20,IF(OR(LEFT(G129,4)="{ISI",LEFT(G129,4)="{LEI"),Val!B$17,IF(OR(LEFT(G129,4)="{CA_",LEFT(G129,4)="{Mas",LEFT(G129,4)="{Y/N",LEFT(G129,4)="{No ",LEFT(G129,4)="{N/A",LEFT(G129,4)="{Con",LEFT(G129,4)="{LIS"),"LIST","")))))))))))</f>
        <v>LIST</v>
      </c>
      <c r="R129" s="126">
        <f t="shared" si="7"/>
        <v>9</v>
      </c>
      <c r="S129" s="128"/>
      <c r="T129" s="126" t="str">
        <f t="shared" si="8"/>
        <v>UNK</v>
      </c>
      <c r="U129" s="126" t="str" cm="1">
        <f t="array" aca="1" ref="U129" ca="1">IF(AND(E129="Payment exemption explanation",ISBLANK(F129)=FALSE,F$77="Confirmed"),"FORMAT",IF(AND(E129="Historical Default and Loss Performance Data location",F$3="Public",ISBLANK(F129)=TRUE),"FORMAT",IF(AND(E128="Subject to severe clawback",F128="Y",ISBLANK(F129)=TRUE),"FORMAT",IF(AND(E128="Subject to severe clawback",F128="N",ISBLANK(F129)=FALSE),"FORMAT",IF(AND(OR(E129="Credit granting criteria supervision comment",E129="Credit granting criteria compliance comment"),ISBLANK(F129)=FALSE,OR(AND(F$34="N",E524="Originator (or original lender) is not a Credit institution"),AND(F$37="N",E$37="Originator (or original lender) is not a Credit institution"))),"FORMAT_S17",IF(AND(C129="STSS60",E129="Location of Liability cash flow model",ISBLANK(F129)=TRUE,F$3="Public"),"FORMAT_S60",IF(AND(C129="STSS58",E129="Historical Default and Loss Performance Data location",ISBLANK(F129)=TRUE,F$3="Public"),"FORMAT_S37",IF(AND(E129="Sponsor LEI",ISBLANK(F129)=TRUE,ISBLANK(F$8)=TRUE),"FORMAT_LEI",IF(AND(E129="Originator LEI",ISBLANK(F129)=TRUE,ISBLANK(F$11)=TRUE),"FORMAT_LEI",IF(OR(T129="EMPTY",P129+1&lt;LEN(F129),AND(G128="{Confirmed/Unconfirmed/N/A}",S129="N/A",F128="N/A",F129&lt;&gt;"")),"FORMAT",IF(OR(AND(E129="Non-ABCP securitisation unique identifier",MID(F129,21,1)&lt;&gt;"N"),AND(E129="ABCP transaction unique identifier",MID(F129,21,1)&lt;&gt;"T"),AND(E129="ABCP programme unique identifier",MID(F129,21,1)&lt;&gt;"P")),"FORMAT_SEC_ID",IF(AND(E129="Underlying exposures classification",F129&lt;&gt;"residential mortgages",F129&lt;&gt;"commercial mortgages",F129&lt;&gt;"credit facilities provided to individuals for personal, family or household consumption purposes",F129&lt;&gt;"credit facilities, including loans and leases, provided to any type of enterprise or corporation",F129&lt;&gt;"auto loans/leases",F129&lt;&gt;"credit-card receivables",F129&lt;&gt;"trade receivables",F129&lt;&gt;"others"),"FORMAT_LIST",IF(AND(E129="Instrument code",LEN(F129)-LEN(SUBSTITUTE(F129,";",""))&lt;&gt;LEN(F128)-LEN(SUBSTITUTE(F128,";",""))),"FORMAT_;",IF(AND(E129="Sponsor country (if multiple countries)",LEN(F129)-LEN(SUBSTITUTE(F129,";",""))&lt;&gt;LEN(F$11)-LEN(SUBSTITUTE(F$11,";",""))),"FORMAT_;",IF(AND(E129="Sponsor country (if multiple countries)",ISBLANK(F129)=FALSE,LEN(F129)-LEN(SUBSTITUTE(F129,";",""))=0),"FORMAT_;",IF(AND(E129="Sponsor country (if multiple countries)",ISBLANK(F129)=TRUE,LEN(F$11)-LEN(SUBSTITUTE(F$11,";",""))&lt;&gt;0),"FORMAT_;",IF(AND(E129="Originator country  (if multiple countries)",LEN(F129)-LEN(SUBSTITUTE(F129,";",""))&lt;&gt;0,ISBLANK(F129)=FALSE,LEN(F129)-LEN(SUBSTITUTE(F129,";",""))&lt;&gt;LEN(F$8)-LEN(SUBSTITUTE(F$8,";",""))),"FORMAT_;",IF(AND(E129="Originator country  (if multiple countries)",ISBLANK(F129)=FALSE,LEN(F129)-LEN(SUBSTITUTE(F129,";",""))=0),"FORMAT_;",IF(AND(E129="Originator country  (if multiple countries)",ISBLANK(F129)=TRUE,LEN(F$8)-LEN(SUBSTITUTE(F$8,";",""))&lt;&gt;0),"FORMAT_;",IF(AND(E129="Original lender country (if multiple countries)",ISBLANK(F129)=FALSE,LEN(F129)-LEN(SUBSTITUTE(F129,";",""))&lt;&gt;0,LEN(F129)-LEN(SUBSTITUTE(F129,";",""))&lt;&gt;LEN(F$14)-LEN(SUBSTITUTE(F$14,";",""))),"FORMAT_;",IF(AND(E129="Original lender country (if multiple countries)",ISBLANK(F129)=TRUE,LEN(F$14)-LEN(SUBSTITUTE(F$14,";",""))&lt;&gt;0),"FORMAT_;",IF(AND(E129="Original lender country (if multiple countries)",ISBLANK(F129)=FALSE,LEN(F129)-LEN(SUBSTITUTE(F129,";",""))=0),"FORMAT_;",IF(OR(AND(E129="Designated Entity LEI",LEN(F129)&lt;&gt;20),AND(G129="{LEI}",LEN(F129)&lt;&gt;0,LEN(F129)&lt;20),AND(G129="{ISIN}",LEN(F129)&lt;&gt;0,LEN(F129)&lt;12),AND(LEN(F129)&lt;&gt;20,E129="Retaining entity LEI",ISBLANK(F129)=FALSE),AND(E129="Instrument ISIN",ISBLANK(F129)=FALSE,LEN(F129)&gt;0,LEN(F129)&lt;11),AND(D129="M",LEFT(G129,4)="{DAT",LEN(F129)&lt;&gt;10)),"FORMAT_LEN",IF(OR(AND(F129&lt;&gt;"",LEFT(G129,4)&lt;&gt;"{TEX",ISNUMBER(SUMPRODUCT(FIND(MID(F129,ROW(INDIRECT("1:"&amp;LEN(F129))),1),W129)))=FALSE),AND(F129&lt;&gt;"",LEFT(G129,4)&lt;&gt;"{TEX",ISERROR(SUMPRODUCT(SEARCH(MID(F129,ROW(INDIRECT("1:"&amp;LEN(TRIM(F129)))),1)," "&amp;W129&amp;CHAR(10)&amp;"""")))=TRUE)),"FORMAT_CHAR",IF(LEFT(G129,4)="{TEX","TEXT","UNK")))))))))))))))))))))))))</f>
        <v>UNK</v>
      </c>
      <c r="V129" s="126" t="b" cm="1">
        <f t="array" aca="1" ref="V129" ca="1">IF(OR(LEN(F129)&gt;P129+1),FALSE,IF(LEFT(G129,5)="{TEXT",TRUE,IF(AND(ISBLANK(F129)=FALSE,G129="{DATE_TEXT-YYYY-MM-DD}",LEN(F129)&lt;&gt;10),FALSE,IF(AND(ISBLANK(F129)=FALSE,ISNUMBER(SUMPRODUCT(SEARCH(MID(F129,ROW(INDIRECT("1:"&amp;LEN(TRIM(F129)))),1)," "&amp;W129&amp;CHAR(10)&amp;"""")))=FALSE),FALSE,TRUE))))</f>
        <v>1</v>
      </c>
      <c r="W129" s="127" t="str">
        <f>IF(G129="{Applicable/N/A}","N/Aplicable",IF(E129="Designated Entity LEI","ABCDEFGHIJKLMNOPQRSTUVWXYZ0123456789",IF(OR(G129="{ISIN}",G129="{LEI}"),";ABCDEFGHIJKLMNOPQRSTUVWXYZ0123456789",IF(G129="{Master Trust/Other}","Master TuOhe",IF(E129="Securitisation type","Privateublc",IF(LEFT(G129,4)="{CA_",Val!B$21,IF(G129="{COUNTRY_EU_LIST}"," ;abcdefghijklmnopqrstuvwxyzABCDEFGHIJKLMNOPQRSTUVWXYZ0123456789",IF(OR(G129="{NOTIFICATION ID}",G129="{SECURITISATION ID}"),Val!B$15,IF(G129="{COUNTRY_EU}"," ;abcdefghijklmnopqrstuvwxyzABCDEFGHIJKLMNOPQRSTUVWXYZ",IF(G129="{Confirmed/Unconfirmed}","ConfirmedUnc",IF(G129="{Confirmed/Unconfirmed/N/A}","Confirmed/UncNA",IF(LEFT(G129,4)="{DAT","0123456789-",IF(LEFT(G129,4)="{Y/N","YN",IF(OR(LEFT(G129,4)="{N/A",LEFT(G129,4)="{LIS",LEFT(G129,4)="{No ",LEFT(G129,4)="{SEC",LEFT(G129,4)="{Mas"),Val!B$20,IF(LEFT(G129,4)="{TEX",Val!B$21,IF(LEFT(G129,4)="{ALP",Val!B$20,IF(LEFT(G129,4)="{COU",Val!B$20)))))))))))))))))</f>
        <v>ConfirmedUnc</v>
      </c>
      <c r="X129" s="132"/>
      <c r="Y129" s="132"/>
      <c r="Z129" s="132"/>
      <c r="AA129" s="132"/>
      <c r="AB129" s="134"/>
      <c r="AC129" s="134"/>
      <c r="AD129" s="132"/>
      <c r="AE129" s="132"/>
      <c r="AF129" s="132"/>
      <c r="AG129" s="129" t="s">
        <v>916</v>
      </c>
      <c r="AH129" s="132"/>
      <c r="AI129" s="117"/>
      <c r="AJ129" s="132"/>
      <c r="AK129" s="75"/>
    </row>
    <row r="130" spans="1:37" s="2" customFormat="1" ht="324.60000000000002" customHeight="1" x14ac:dyDescent="0.25">
      <c r="A130" s="15" t="s">
        <v>1278</v>
      </c>
      <c r="B130" s="16" t="s">
        <v>564</v>
      </c>
      <c r="C130" s="30" t="s">
        <v>531</v>
      </c>
      <c r="D130" s="31" t="s">
        <v>46</v>
      </c>
      <c r="E130" s="26" t="s">
        <v>538</v>
      </c>
      <c r="F130" s="64" t="s">
        <v>1504</v>
      </c>
      <c r="G130" s="109" t="s">
        <v>114</v>
      </c>
      <c r="H130" s="151"/>
      <c r="I130" s="88" t="s">
        <v>1333</v>
      </c>
      <c r="J130" s="156" t="s">
        <v>534</v>
      </c>
      <c r="K130" s="141" t="s">
        <v>535</v>
      </c>
      <c r="L130" s="141" t="s">
        <v>536</v>
      </c>
      <c r="M130" s="141" t="s">
        <v>171</v>
      </c>
      <c r="N130" s="143" t="s">
        <v>59</v>
      </c>
      <c r="O130" s="126">
        <f t="shared" ref="O130:O161" ca="1" si="10">IF(LEFT(U130,6)="FORMAT","FMT",IF(AND(E130="Designated Entity LEI",ISBLANK(F130)=FALSE,ISNUMBER(SEARCH(F130,F$8))=FALSE,ISNUMBER(SEARCH(F130,F$11))=FALSE),"DE",IF(AND(C130="STSS1",OR(AND(E130="Instrument ISIN",ISBLANK(F130)=TRUE,ISBLANK(F131)=TRUE,ISBLANK(F132)=TRUE),AND(E130="Instrument code",ISBLANK(F130)=TRUE,ISBLANK(F129)=TRUE,ISBLANK(F$5)=TRUE),AND(E130="Instrument code type",ISBLANK(F130)=TRUE,ISBLANK(F131)=TRUE,ISBLANK(F129)=TRUE),AND(E130="Instrument code",ISBLANK(F130)=TRUE,ISBLANK(F129)=FALSE),AND(E130="Instrument code type",ISBLANK(F130)=FALSE,ISBLANK(F131)=TRUE))),"S1",IF(AND(C130="STSS8",OR(AND(OR(E130="Sponsor country",E130="Originator country",E130="SSPE country",E130="Original Lender country"),ISBLANK(F131)=FALSE,ISBLANK(F130)=FALSE),AND(RIGHT(E130,23)="(if multiple countries)",ISBLANK(F129)=FALSE,ISBLANK(F130)=FALSE),AND(OR(E130="Sponsor country",E130="Originator country",E130="Original Lender country"),ISBLANK(F131)=TRUE,ISBLANK(F130)=TRUE,ISBLANK(F129)=FALSE))),"S8",IF(AND(C130="STSS5",OR(AND(E130="Exemption on Prospectus",ISBLANK(F130)=TRUE,ISBLANK(F129)=TRUE,ISBLANK(F$23)=TRUE,F$3="Public"),AND(E130="Prospectus Country",ISBLANK(F130)=TRUE,ISBLANK(F131)=TRUE,ISBLANK(F132)=TRUE,F$3="Public"),AND(E130="Prospectus identifier ",ISBLANK(F130)=TRUE,ISBLANK(F131)=TRUE,ISBLANK(F129)=TRUE,F$3="Public"),AND(E130="Exemption on Prospectus",ISBLANK(F130)=FALSE,ISBLANK(F129)=FALSE,ISBLANK(F$23)=FALSE),AND(E130="Prospectus Country",ISBLANK(F130)=FALSE,ISBLANK(F131)=FALSE,ISBLANK(F132)=FALSE),AND(E130="Prospectus identifier ",ISBLANK(F130)=FALSE,ISBLANK(F129)=FALSE,ISBLANK(F129)=FALSE),AND(E130="Prospectus Country",ISBLANK(F130)=FALSE,ISBLANK(F131)=TRUE),AND(E130="Prospectus identifier",ISBLANK(F130)=FALSE,ISBLANK(F129)=TRUE),AND(E130="Prospectus Country",ISBLANK(F130)=TRUE,ISBLANK(F131)=FALSE),AND(E130="Prospectus identifier",ISBLANK(F130)=TRUE,ISBLANK(F129)=FALSE),AND(E130="Prospectus identifier",ISBLANK(F130)=FALSE,ISBLANK(F131)=FALSE,F$3="Public"),AND(E130="Prospectus Country",ISBLANK(F130)=FALSE,ISBLANK(F132)=FALSE,F$3="Public"))),"S5",IF(AND(C130="STSS6",E130="Securitisation Repository name",ISBLANK(F130)=TRUE,F$3="Public"),"S6",IF(AND(C130="STSS12",OR(AND(S130&lt;&gt;"",S130&gt;TODAY()+1))),"S12",IF(AND(C130="STSS13",OR(AND(F$32="N",E$32="Authorised Third party flag",E130&lt;&gt;"Authorised Third party flag",ISBLANK(F130)=FALSE),AND(F$32="Y",E$32="Authorised Third party flag",E130&lt;&gt;"Authorised Third party flag",ISBLANK(F130)=TRUE))),"S13",IF(AND(C130="STSS14",OR(AND(E$32="Authorised Third party flag",E130&lt;&gt;"Authorised Third party flag",F$32="N",ISBLANK(F130)=FALSE),AND(E$32="Authorised Third party flag",E130&lt;&gt;"Authorised Third party flag",F$32="Y",ISBLANK(F130)=TRUE),AND(E$32="Authorised Third party flag",E130&lt;&gt;"Authorised Third party flag",F$32="N",ISBLANK(F130)=FALSE),AND(E$32="Authorised Third party flag",E130&lt;&gt;"Authorised Third party flag",F$32="Y",ISBLANK(F130)=TRUE))),"S14",IF(AND(C130="STSS15",OR(AND(E$32="Authorised Third party flag",F$32="N",E130&lt;&gt;"Authorised Third party flag",ISBLANK(F130)=FALSE),AND(E130&lt;&gt;"Authorised Third party flag",E$32="Authorised Third party flag",F$32="Y",ISBLANK(F130)=TRUE),AND(RIGHT(E130,11)="t Authority",E$32="Authorised Third party flag",F$32="N",ISBLANK(F130)=FALSE))),"S15",IF(AND(C130="STSS4",OR(AND(E130="Multiple STS notifications reason",ISBLANK(F130)=TRUE,F129="Y"),AND(E130="Multiple STS notifications comment",ISBLANK(F130)=TRUE,F$20="Y"),AND(E130="Multiple STS notifications reason",ISBLANK(F130)=FALSE,F129="N"),AND(E130="Multiple STS notifications comment",ISBLANK(F130)=FALSE,F$20="N"))),"Trust",IF(OR(AND(RIGHT(G130,7)="ed/N/A}",F130&lt;&gt;"Confirmed",F130&lt;&gt;"Unconfirmed",F130&lt;&gt;"N/A"),AND(G130="{Confirmed/Unconfirmed}",F130&lt;&gt;"Confirmed",F130&lt;&gt;"Unconfirmed")),"lst",IF(AND(RIGHT(G129,7)="ed/N/A}",C130&lt;&gt;"STSS61",C130&lt;&gt;"STSS23",F129&lt;&gt;"N/A",ISBLANK(F130)=TRUE,D130="C"),"CND",IF(AND(F130="Unconfirmed",C130&lt;&gt;"STSS32"),"UCF",IF(AND(C130="STSS21",E130="Subject to severe clawback",F130="Y"),"S21",IF(AND(C130="STSS23",OR(AND(E129="The seller is not the original lender flag",F130="N/A",F129="Y"),AND(E129="The seller is not the original lender flag",F130&lt;&gt;"N/A",F129="N"),AND(E$48="The seller is not the original lender flag",ISBLANK(F130)=TRUE,F$48="Y"))),"S23",IF(AND(C130="STSS32",OR(AND(E130="Payment exemption",F$77="Unconfirmed",OR(F130="N/A",F130="No exemption",ISBLANK(F130)=TRUE)),AND(E130="Payment exemption",ISBLANK(F130)=FALSE,F$77="Confirmed"))),"S32",IF(AND(C130="STSS18",OR(AND(E130="Credit granting criteria compliance confirmation",F130&lt;&gt;"N/A",F129="N"),AND(E130="Credit granting criteria compliance confirmation",OR(ISBLANK(F130)=TRUE,F130="N/A"),F129="Y"))),"S18",IF(AND(C130="STSS19",OR(AND(F130&lt;&gt;"N/A",F$37="N",E130="Credit granting criteria supervision confirmation"),AND(OR(ISBLANK(F130)=TRUE,F130="N/A"),F$37="Y",E130="Credit granting criteria supervision confirmation"))),"S19",IF(AND(C130="STSS29",OR(AND(E130="Residential Loan requirement confirmation",F130&lt;&gt;"N/A",F$29&lt;&gt;"residential mortgages"),AND(E130="Residential Loan requirement confirmation",F130="N/A",F$29="residential mortgages"))),"S29",IF(AND(C130="STSS34",OR(AND(D130="C",E130="Other options used comment",F129="Y",ISBLANK(F130)=TRUE),AND(E130="Other options used comment",F129="N",D130="C",ISBLANK(F130)=FALSE),AND(E130="No compliance with risk retention requirements",F130="Y"),AND(E130="Vertical slice",F130="N",F131="N",F132="N",F133="N",F134="N",F135="N",F136="N"),AND(E130="Seller's share",F130="N",F131="N",F132="N",F133="N",F134="N",F135="N",F$87="N"),AND(E130="Randomly-selected exposures kept on balance sheet",F130="N",F131="N",F132="N",F133="N",F134="N",F$87="N",F$88="N"),AND(E130="First loss tranche",F130="N",F131="N",F132="N",F133="N",F$87="N",F$88="N",F$89="N"),AND(E130="First loss exposure in each asset indicator",F130="N",F131="N",F132="N",F$87="N",F$88="N",F$89="N",F$90="N"),AND(E130="No compliance with risk retention requirements",F130="N",F131="N",F$87="N",F$88="N",F$89="N",F$90="N",F$91="N"),AND(E130="Other option indicator",F130="N",F$87="N",F$88="N",F$89="N",F$90="N",F$91="N",F$92="N"),AND(E130="Retaining entity LEI",ISBLANK(F130)=TRUE,ISBLANK(F131)=TRUE),AND(E130="Retaining entity name",ISBLANK(F130)=TRUE,ISBLANK(F129)=TRUE))),"S34",IF(AND(C130="STSS37",OR(AND(F130="N/A",E130="Common standards underwriting derivatives confirmation",F$97&lt;&gt;"No derivatives"),AND(F130&lt;&gt;"N/A",E130="Common standards underwriting derivatives confirmation",F$97="No derivatives"))),"S37",IF(AND(C130="STSS44",F130="N/A",E130="Credit quality deterioration trigger confirmation",F$113="Confirmed"),"S44",IF(OR(AND(C130="STSS46",F130&lt;&gt;"N/A",E130="Credit quality deterioration trigger confirmation",F$119="N/A"),AND(C130="STSS46",F130="N/A",E130="Credit quality deterioration trigger confirmation",F$119&lt;&gt;"N/A")),"S46",IF(OR(AND(C130="STSS47",F130&lt;&gt;"N/A",E130="Insolvency-related event confirmation",F$119="N/A"),AND(C130="STS47",F130="N/A",E130="Insolvency-related event confirmation",F$119&lt;&gt;"N/A")),"S47",IF(OR(AND(C130="STSS48",F130&lt;&gt;"N/A",E130="Pre-determined threshold value confirmation",F$119="N/A"),AND(C130="STSS48",F130="N/A",E130="Pre-determined threshold value confirmation",F$119&lt;&gt;"N/A")),"S48",IF(OR(AND(C130="STSS49",F130&lt;&gt;"N/A",E130="New underlying exposures failure generation confirmation",F$119="N/A"),AND(C130="STSS49",F130="N/A",E130="New underlying exposures failure generation confirmation",F$119&lt;&gt;"N/A")),"S49",IF(AND(C130="STSS61",OR(AND(OR(F$29="residential mortgages",F$29="auto loans/leases"),F130="Not available",E130="Environmental performance availability"),AND(OR(F$29="residential mortgages",F$29="auto loans/leases"),F130="N/A",E130="Environmental performance availability"),AND(F$29&lt;&gt;"residential mortgages",F$29&lt;&gt;"auto loans/leases",F130&lt;&gt;"N/A",E130="Environmental performance availability"),AND(E130="Environmental performance explanation",F129="Available",ISBLANK(F130)=TRUE))),"S61",1))))))))))))))))))))))))))))</f>
        <v>1</v>
      </c>
      <c r="P130" s="126">
        <v>5000</v>
      </c>
      <c r="Q130" s="127" t="str">
        <f ca="1">IF(AND(E130="Last notification date",MONTH(TODAY())&gt;9,DAY(TODAY())&gt;9),YEAR(TODAY())&amp;"-"&amp;MONTH(TODAY())&amp;"-"&amp;DAY(TODAY()),IF(AND(E130="Last notification date",MONTH(TODAY())&lt;9,DAY(TODAY())&lt;10),YEAR(TODAY())&amp;"-0"&amp;MONTH(TODAY())&amp;"-0"&amp;DAY(TODAY()),IF(AND(E130="Last notification date",MONTH(TODAY())&gt;9,DAY(TODAY())&lt;10),YEAR(TODAY())&amp;"-"&amp;MONTH(TODAY())&amp;"-0"&amp;DAY(TODAY()),IF(AND(E130="Last notification date",MONTH(TODAY())&lt;10,DAY(TODAY())&gt;9),YEAR(TODAY())&amp;"-0"&amp;MONTH(TODAY())&amp;"-"&amp;DAY(TODAY()),IF(LEFT(G130,4)="{SEC","SEC ID",IF(LEFT(G130,4)="{DAT","DATE",IF(LEFT(G130,4)="{TEX",Val!B$21,IF(LEFT(G130,4)="{ALP",Val!B$20,IF(LEFT(G130,4)="{COU",Val!B$20,IF(OR(LEFT(G130,4)="{ISI",LEFT(G130,4)="{LEI"),Val!B$17,IF(OR(LEFT(G130,4)="{CA_",LEFT(G130,4)="{Mas",LEFT(G130,4)="{Y/N",LEFT(G130,4)="{No ",LEFT(G130,4)="{N/A",LEFT(G130,4)="{Con",LEFT(G130,4)="{LIS"),"LIST","")))))))))))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0" s="126">
        <f t="shared" si="7"/>
        <v>1075</v>
      </c>
      <c r="S130" s="128"/>
      <c r="T130" s="126" t="str">
        <f t="shared" si="8"/>
        <v>UNK</v>
      </c>
      <c r="U130" s="126" t="str" cm="1">
        <f t="array" aca="1" ref="U130" ca="1">IF(AND(E130="Payment exemption explanation",ISBLANK(F130)=FALSE,F$77="Confirmed"),"FORMAT",IF(AND(E130="Historical Default and Loss Performance Data location",F$3="Public",ISBLANK(F130)=TRUE),"FORMAT",IF(AND(E129="Subject to severe clawback",F129="Y",ISBLANK(F130)=TRUE),"FORMAT",IF(AND(E129="Subject to severe clawback",F129="N",ISBLANK(F130)=FALSE),"FORMAT",IF(AND(OR(E130="Credit granting criteria supervision comment",E130="Credit granting criteria compliance comment"),ISBLANK(F130)=FALSE,OR(AND(F$34="N",E525="Originator (or original lender) is not a Credit institution"),AND(F$37="N",E$37="Originator (or original lender) is not a Credit institution"))),"FORMAT_S17",IF(AND(C130="STSS60",E130="Location of Liability cash flow model",ISBLANK(F130)=TRUE,F$3="Public"),"FORMAT_S60",IF(AND(C130="STSS58",E130="Historical Default and Loss Performance Data location",ISBLANK(F130)=TRUE,F$3="Public"),"FORMAT_S37",IF(AND(E130="Sponsor LEI",ISBLANK(F130)=TRUE,ISBLANK(F$8)=TRUE),"FORMAT_LEI",IF(AND(E130="Originator LEI",ISBLANK(F130)=TRUE,ISBLANK(F$11)=TRUE),"FORMAT_LEI",IF(OR(T130="EMPTY",P130+1&lt;LEN(F130),AND(G129="{Confirmed/Unconfirmed/N/A}",S130="N/A",F129="N/A",F130&lt;&gt;"")),"FORMAT",IF(OR(AND(E130="Non-ABCP securitisation unique identifier",MID(F130,21,1)&lt;&gt;"N"),AND(E130="ABCP transaction unique identifier",MID(F130,21,1)&lt;&gt;"T"),AND(E130="ABCP programme unique identifier",MID(F130,21,1)&lt;&gt;"P")),"FORMAT_SEC_ID",IF(AND(E130="Underlying exposures classification",F130&lt;&gt;"residential mortgages",F130&lt;&gt;"commercial mortgages",F130&lt;&gt;"credit facilities provided to individuals for personal, family or household consumption purposes",F130&lt;&gt;"credit facilities, including loans and leases, provided to any type of enterprise or corporation",F130&lt;&gt;"auto loans/leases",F130&lt;&gt;"credit-card receivables",F130&lt;&gt;"trade receivables",F130&lt;&gt;"others"),"FORMAT_LIST",IF(AND(E130="Instrument code",LEN(F130)-LEN(SUBSTITUTE(F130,";",""))&lt;&gt;LEN(F129)-LEN(SUBSTITUTE(F129,";",""))),"FORMAT_;",IF(AND(E130="Sponsor country (if multiple countries)",LEN(F130)-LEN(SUBSTITUTE(F130,";",""))&lt;&gt;LEN(F$11)-LEN(SUBSTITUTE(F$11,";",""))),"FORMAT_;",IF(AND(E130="Sponsor country (if multiple countries)",ISBLANK(F130)=FALSE,LEN(F130)-LEN(SUBSTITUTE(F130,";",""))=0),"FORMAT_;",IF(AND(E130="Sponsor country (if multiple countries)",ISBLANK(F130)=TRUE,LEN(F$11)-LEN(SUBSTITUTE(F$11,";",""))&lt;&gt;0),"FORMAT_;",IF(AND(E130="Originator country  (if multiple countries)",LEN(F130)-LEN(SUBSTITUTE(F130,";",""))&lt;&gt;0,ISBLANK(F130)=FALSE,LEN(F130)-LEN(SUBSTITUTE(F130,";",""))&lt;&gt;LEN(F$8)-LEN(SUBSTITUTE(F$8,";",""))),"FORMAT_;",IF(AND(E130="Originator country  (if multiple countries)",ISBLANK(F130)=FALSE,LEN(F130)-LEN(SUBSTITUTE(F130,";",""))=0),"FORMAT_;",IF(AND(E130="Originator country  (if multiple countries)",ISBLANK(F130)=TRUE,LEN(F$8)-LEN(SUBSTITUTE(F$8,";",""))&lt;&gt;0),"FORMAT_;",IF(AND(E130="Original lender country (if multiple countries)",ISBLANK(F130)=FALSE,LEN(F130)-LEN(SUBSTITUTE(F130,";",""))&lt;&gt;0,LEN(F130)-LEN(SUBSTITUTE(F130,";",""))&lt;&gt;LEN(F$14)-LEN(SUBSTITUTE(F$14,";",""))),"FORMAT_;",IF(AND(E130="Original lender country (if multiple countries)",ISBLANK(F130)=TRUE,LEN(F$14)-LEN(SUBSTITUTE(F$14,";",""))&lt;&gt;0),"FORMAT_;",IF(AND(E130="Original lender country (if multiple countries)",ISBLANK(F130)=FALSE,LEN(F130)-LEN(SUBSTITUTE(F130,";",""))=0),"FORMAT_;",IF(OR(AND(E130="Designated Entity LEI",LEN(F130)&lt;&gt;20),AND(G130="{LEI}",LEN(F130)&lt;&gt;0,LEN(F130)&lt;20),AND(G130="{ISIN}",LEN(F130)&lt;&gt;0,LEN(F130)&lt;12),AND(LEN(F130)&lt;&gt;20,E130="Retaining entity LEI",ISBLANK(F130)=FALSE),AND(E130="Instrument ISIN",ISBLANK(F130)=FALSE,LEN(F130)&gt;0,LEN(F130)&lt;11),AND(D130="M",LEFT(G130,4)="{DAT",LEN(F130)&lt;&gt;10)),"FORMAT_LEN",IF(OR(AND(F130&lt;&gt;"",LEFT(G130,4)&lt;&gt;"{TEX",ISNUMBER(SUMPRODUCT(FIND(MID(F130,ROW(INDIRECT("1:"&amp;LEN(F130))),1),W130)))=FALSE),AND(F130&lt;&gt;"",LEFT(G130,4)&lt;&gt;"{TEX",ISERROR(SUMPRODUCT(SEARCH(MID(F130,ROW(INDIRECT("1:"&amp;LEN(TRIM(F130)))),1)," "&amp;W130&amp;CHAR(10)&amp;"""")))=TRUE)),"FORMAT_CHAR",IF(LEFT(G130,4)="{TEX","TEXT","UNK")))))))))))))))))))))))))</f>
        <v>TEXT</v>
      </c>
      <c r="V130" s="126" t="b" cm="1">
        <f t="array" aca="1" ref="V130" ca="1">IF(OR(LEN(F130)&gt;P130+1),FALSE,IF(LEFT(G130,5)="{TEXT",TRUE,IF(AND(ISBLANK(F130)=FALSE,G130="{DATE_TEXT-YYYY-MM-DD}",LEN(F130)&lt;&gt;10),FALSE,IF(AND(ISBLANK(F130)=FALSE,ISNUMBER(SUMPRODUCT(SEARCH(MID(F130,ROW(INDIRECT("1:"&amp;LEN(TRIM(F130)))),1)," "&amp;W130&amp;CHAR(10)&amp;"""")))=FALSE),FALSE,TRUE))))</f>
        <v>1</v>
      </c>
      <c r="W130" s="127" t="str">
        <f>IF(G130="{Applicable/N/A}","N/Aplicable",IF(E130="Designated Entity LEI","ABCDEFGHIJKLMNOPQRSTUVWXYZ0123456789",IF(OR(G130="{ISIN}",G130="{LEI}"),";ABCDEFGHIJKLMNOPQRSTUVWXYZ0123456789",IF(G130="{Master Trust/Other}","Master TuOhe",IF(E130="Securitisation type","Privateublc",IF(LEFT(G130,4)="{CA_",Val!B$21,IF(G130="{COUNTRY_EU_LIST}"," ;abcdefghijklmnopqrstuvwxyzABCDEFGHIJKLMNOPQRSTUVWXYZ0123456789",IF(OR(G130="{NOTIFICATION ID}",G130="{SECURITISATION ID}"),Val!B$15,IF(G130="{COUNTRY_EU}"," ;abcdefghijklmnopqrstuvwxyzABCDEFGHIJKLMNOPQRSTUVWXYZ",IF(G130="{Confirmed/Unconfirmed}","ConfirmedUnc",IF(G130="{Confirmed/Unconfirmed/N/A}","Confirmed/UncNA",IF(LEFT(G130,4)="{DAT","0123456789-",IF(LEFT(G130,4)="{Y/N","YN",IF(OR(LEFT(G130,4)="{N/A",LEFT(G130,4)="{LIS",LEFT(G130,4)="{No ",LEFT(G130,4)="{SEC",LEFT(G130,4)="{Mas"),Val!B$20,IF(LEFT(G130,4)="{TEX",Val!B$21,IF(LEFT(G130,4)="{ALP",Val!B$20,IF(LEFT(G130,4)="{COU",Val!B$20)))))))))))))))))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0" s="132"/>
      <c r="Y130" s="132"/>
      <c r="Z130" s="132"/>
      <c r="AA130" s="132"/>
      <c r="AB130" s="134"/>
      <c r="AC130" s="134"/>
      <c r="AD130" s="132"/>
      <c r="AE130" s="132"/>
      <c r="AF130" s="132"/>
      <c r="AG130" s="129" t="s">
        <v>913</v>
      </c>
      <c r="AH130" s="132"/>
      <c r="AI130" s="117"/>
      <c r="AJ130" s="132"/>
      <c r="AK130" s="75"/>
    </row>
    <row r="131" spans="1:37" s="2" customFormat="1" ht="105" x14ac:dyDescent="0.25">
      <c r="A131" s="15" t="s">
        <v>1279</v>
      </c>
      <c r="B131" s="16" t="s">
        <v>566</v>
      </c>
      <c r="C131" s="20" t="s">
        <v>540</v>
      </c>
      <c r="D131" s="21" t="s">
        <v>52</v>
      </c>
      <c r="E131" s="22" t="s">
        <v>541</v>
      </c>
      <c r="F131" s="60" t="s">
        <v>175</v>
      </c>
      <c r="G131" s="61" t="s">
        <v>190</v>
      </c>
      <c r="H131" s="150" t="s">
        <v>542</v>
      </c>
      <c r="I131" s="93" t="s">
        <v>1371</v>
      </c>
      <c r="J131" s="152" t="s">
        <v>543</v>
      </c>
      <c r="K131" s="140" t="s">
        <v>544</v>
      </c>
      <c r="L131" s="140" t="s">
        <v>545</v>
      </c>
      <c r="M131" s="140" t="s">
        <v>171</v>
      </c>
      <c r="N131" s="142" t="s">
        <v>59</v>
      </c>
      <c r="O131" s="126">
        <f t="shared" ca="1" si="10"/>
        <v>1</v>
      </c>
      <c r="P131" s="126">
        <v>12</v>
      </c>
      <c r="Q131" s="127" t="str">
        <f ca="1">IF(AND(E131="Last notification date",MONTH(TODAY())&gt;9,DAY(TODAY())&gt;9),YEAR(TODAY())&amp;"-"&amp;MONTH(TODAY())&amp;"-"&amp;DAY(TODAY()),IF(AND(E131="Last notification date",MONTH(TODAY())&lt;9,DAY(TODAY())&lt;10),YEAR(TODAY())&amp;"-0"&amp;MONTH(TODAY())&amp;"-0"&amp;DAY(TODAY()),IF(AND(E131="Last notification date",MONTH(TODAY())&gt;9,DAY(TODAY())&lt;10),YEAR(TODAY())&amp;"-"&amp;MONTH(TODAY())&amp;"-0"&amp;DAY(TODAY()),IF(AND(E131="Last notification date",MONTH(TODAY())&lt;10,DAY(TODAY())&gt;9),YEAR(TODAY())&amp;"-0"&amp;MONTH(TODAY())&amp;"-"&amp;DAY(TODAY()),IF(LEFT(G131,4)="{SEC","SEC ID",IF(LEFT(G131,4)="{DAT","DATE",IF(LEFT(G131,4)="{TEX",Val!B$21,IF(LEFT(G131,4)="{ALP",Val!B$20,IF(LEFT(G131,4)="{COU",Val!B$20,IF(OR(LEFT(G131,4)="{ISI",LEFT(G131,4)="{LEI"),Val!B$17,IF(OR(LEFT(G131,4)="{CA_",LEFT(G131,4)="{Mas",LEFT(G131,4)="{Y/N",LEFT(G131,4)="{No ",LEFT(G131,4)="{N/A",LEFT(G131,4)="{Con",LEFT(G131,4)="{LIS"),"LIST","")))))))))))</f>
        <v>LIST</v>
      </c>
      <c r="R131" s="126">
        <f t="shared" ref="R131:R161" si="11">LEN(F131)</f>
        <v>9</v>
      </c>
      <c r="S131" s="128"/>
      <c r="T131" s="126" t="str">
        <f t="shared" ref="T131:T161" si="12">IF(AND(D131="M",ISBLANK(F131)=TRUE),"EMPTY",IF(AND(D131&lt;&gt;"M",ISBLANK(F131)=TRUE),"BLANK","UNK"))</f>
        <v>UNK</v>
      </c>
      <c r="U131" s="126" t="str" cm="1">
        <f t="array" aca="1" ref="U131" ca="1">IF(AND(E131="Payment exemption explanation",ISBLANK(F131)=FALSE,F$77="Confirmed"),"FORMAT",IF(AND(E131="Historical Default and Loss Performance Data location",F$3="Public",ISBLANK(F131)=TRUE),"FORMAT",IF(AND(E130="Subject to severe clawback",F130="Y",ISBLANK(F131)=TRUE),"FORMAT",IF(AND(E130="Subject to severe clawback",F130="N",ISBLANK(F131)=FALSE),"FORMAT",IF(AND(OR(E131="Credit granting criteria supervision comment",E131="Credit granting criteria compliance comment"),ISBLANK(F131)=FALSE,OR(AND(F$34="N",E526="Originator (or original lender) is not a Credit institution"),AND(F$37="N",E$37="Originator (or original lender) is not a Credit institution"))),"FORMAT_S17",IF(AND(C131="STSS60",E131="Location of Liability cash flow model",ISBLANK(F131)=TRUE,F$3="Public"),"FORMAT_S60",IF(AND(C131="STSS58",E131="Historical Default and Loss Performance Data location",ISBLANK(F131)=TRUE,F$3="Public"),"FORMAT_S37",IF(AND(E131="Sponsor LEI",ISBLANK(F131)=TRUE,ISBLANK(F$8)=TRUE),"FORMAT_LEI",IF(AND(E131="Originator LEI",ISBLANK(F131)=TRUE,ISBLANK(F$11)=TRUE),"FORMAT_LEI",IF(OR(T131="EMPTY",P131+1&lt;LEN(F131),AND(G130="{Confirmed/Unconfirmed/N/A}",S131="N/A",F130="N/A",F131&lt;&gt;"")),"FORMAT",IF(OR(AND(E131="Non-ABCP securitisation unique identifier",MID(F131,21,1)&lt;&gt;"N"),AND(E131="ABCP transaction unique identifier",MID(F131,21,1)&lt;&gt;"T"),AND(E131="ABCP programme unique identifier",MID(F131,21,1)&lt;&gt;"P")),"FORMAT_SEC_ID",IF(AND(E131="Underlying exposures classification",F131&lt;&gt;"residential mortgages",F131&lt;&gt;"commercial mortgages",F131&lt;&gt;"credit facilities provided to individuals for personal, family or household consumption purposes",F131&lt;&gt;"credit facilities, including loans and leases, provided to any type of enterprise or corporation",F131&lt;&gt;"auto loans/leases",F131&lt;&gt;"credit-card receivables",F131&lt;&gt;"trade receivables",F131&lt;&gt;"others"),"FORMAT_LIST",IF(AND(E131="Instrument code",LEN(F131)-LEN(SUBSTITUTE(F131,";",""))&lt;&gt;LEN(F130)-LEN(SUBSTITUTE(F130,";",""))),"FORMAT_;",IF(AND(E131="Sponsor country (if multiple countries)",LEN(F131)-LEN(SUBSTITUTE(F131,";",""))&lt;&gt;LEN(F$11)-LEN(SUBSTITUTE(F$11,";",""))),"FORMAT_;",IF(AND(E131="Sponsor country (if multiple countries)",ISBLANK(F131)=FALSE,LEN(F131)-LEN(SUBSTITUTE(F131,";",""))=0),"FORMAT_;",IF(AND(E131="Sponsor country (if multiple countries)",ISBLANK(F131)=TRUE,LEN(F$11)-LEN(SUBSTITUTE(F$11,";",""))&lt;&gt;0),"FORMAT_;",IF(AND(E131="Originator country  (if multiple countries)",LEN(F131)-LEN(SUBSTITUTE(F131,";",""))&lt;&gt;0,ISBLANK(F131)=FALSE,LEN(F131)-LEN(SUBSTITUTE(F131,";",""))&lt;&gt;LEN(F$8)-LEN(SUBSTITUTE(F$8,";",""))),"FORMAT_;",IF(AND(E131="Originator country  (if multiple countries)",ISBLANK(F131)=FALSE,LEN(F131)-LEN(SUBSTITUTE(F131,";",""))=0),"FORMAT_;",IF(AND(E131="Originator country  (if multiple countries)",ISBLANK(F131)=TRUE,LEN(F$8)-LEN(SUBSTITUTE(F$8,";",""))&lt;&gt;0),"FORMAT_;",IF(AND(E131="Original lender country (if multiple countries)",ISBLANK(F131)=FALSE,LEN(F131)-LEN(SUBSTITUTE(F131,";",""))&lt;&gt;0,LEN(F131)-LEN(SUBSTITUTE(F131,";",""))&lt;&gt;LEN(F$14)-LEN(SUBSTITUTE(F$14,";",""))),"FORMAT_;",IF(AND(E131="Original lender country (if multiple countries)",ISBLANK(F131)=TRUE,LEN(F$14)-LEN(SUBSTITUTE(F$14,";",""))&lt;&gt;0),"FORMAT_;",IF(AND(E131="Original lender country (if multiple countries)",ISBLANK(F131)=FALSE,LEN(F131)-LEN(SUBSTITUTE(F131,";",""))=0),"FORMAT_;",IF(OR(AND(E131="Designated Entity LEI",LEN(F131)&lt;&gt;20),AND(G131="{LEI}",LEN(F131)&lt;&gt;0,LEN(F131)&lt;20),AND(G131="{ISIN}",LEN(F131)&lt;&gt;0,LEN(F131)&lt;12),AND(LEN(F131)&lt;&gt;20,E131="Retaining entity LEI",ISBLANK(F131)=FALSE),AND(E131="Instrument ISIN",ISBLANK(F131)=FALSE,LEN(F131)&gt;0,LEN(F131)&lt;11),AND(D131="M",LEFT(G131,4)="{DAT",LEN(F131)&lt;&gt;10)),"FORMAT_LEN",IF(OR(AND(F131&lt;&gt;"",LEFT(G131,4)&lt;&gt;"{TEX",ISNUMBER(SUMPRODUCT(FIND(MID(F131,ROW(INDIRECT("1:"&amp;LEN(F131))),1),W131)))=FALSE),AND(F131&lt;&gt;"",LEFT(G131,4)&lt;&gt;"{TEX",ISERROR(SUMPRODUCT(SEARCH(MID(F131,ROW(INDIRECT("1:"&amp;LEN(TRIM(F131)))),1)," "&amp;W131&amp;CHAR(10)&amp;"""")))=TRUE)),"FORMAT_CHAR",IF(LEFT(G131,4)="{TEX","TEXT","UNK")))))))))))))))))))))))))</f>
        <v>UNK</v>
      </c>
      <c r="V131" s="126" t="b" cm="1">
        <f t="array" aca="1" ref="V131" ca="1">IF(OR(LEN(F131)&gt;P131+1),FALSE,IF(LEFT(G131,5)="{TEXT",TRUE,IF(AND(ISBLANK(F131)=FALSE,G131="{DATE_TEXT-YYYY-MM-DD}",LEN(F131)&lt;&gt;10),FALSE,IF(AND(ISBLANK(F131)=FALSE,ISNUMBER(SUMPRODUCT(SEARCH(MID(F131,ROW(INDIRECT("1:"&amp;LEN(TRIM(F131)))),1)," "&amp;W131&amp;CHAR(10)&amp;"""")))=FALSE),FALSE,TRUE))))</f>
        <v>1</v>
      </c>
      <c r="W131" s="127" t="str">
        <f>IF(G131="{Applicable/N/A}","N/Aplicable",IF(E131="Designated Entity LEI","ABCDEFGHIJKLMNOPQRSTUVWXYZ0123456789",IF(OR(G131="{ISIN}",G131="{LEI}"),";ABCDEFGHIJKLMNOPQRSTUVWXYZ0123456789",IF(G131="{Master Trust/Other}","Master TuOhe",IF(E131="Securitisation type","Privateublc",IF(LEFT(G131,4)="{CA_",Val!B$21,IF(G131="{COUNTRY_EU_LIST}"," ;abcdefghijklmnopqrstuvwxyzABCDEFGHIJKLMNOPQRSTUVWXYZ0123456789",IF(OR(G131="{NOTIFICATION ID}",G131="{SECURITISATION ID}"),Val!B$15,IF(G131="{COUNTRY_EU}"," ;abcdefghijklmnopqrstuvwxyzABCDEFGHIJKLMNOPQRSTUVWXYZ",IF(G131="{Confirmed/Unconfirmed}","ConfirmedUnc",IF(G131="{Confirmed/Unconfirmed/N/A}","Confirmed/UncNA",IF(LEFT(G131,4)="{DAT","0123456789-",IF(LEFT(G131,4)="{Y/N","YN",IF(OR(LEFT(G131,4)="{N/A",LEFT(G131,4)="{LIS",LEFT(G131,4)="{No ",LEFT(G131,4)="{SEC",LEFT(G131,4)="{Mas"),Val!B$20,IF(LEFT(G131,4)="{TEX",Val!B$21,IF(LEFT(G131,4)="{ALP",Val!B$20,IF(LEFT(G131,4)="{COU",Val!B$20)))))))))))))))))</f>
        <v>ConfirmedUnc</v>
      </c>
      <c r="X131" s="132"/>
      <c r="Y131" s="132"/>
      <c r="Z131" s="132"/>
      <c r="AA131" s="132"/>
      <c r="AB131" s="134"/>
      <c r="AC131" s="134"/>
      <c r="AD131" s="132"/>
      <c r="AE131" s="132"/>
      <c r="AF131" s="132"/>
      <c r="AG131" s="129" t="s">
        <v>915</v>
      </c>
      <c r="AH131" s="132"/>
      <c r="AI131" s="117"/>
      <c r="AJ131" s="132"/>
      <c r="AK131" s="75"/>
    </row>
    <row r="132" spans="1:37" s="2" customFormat="1" ht="189.6" customHeight="1" x14ac:dyDescent="0.25">
      <c r="A132" s="15" t="s">
        <v>1280</v>
      </c>
      <c r="B132" s="16" t="s">
        <v>569</v>
      </c>
      <c r="C132" s="30" t="s">
        <v>540</v>
      </c>
      <c r="D132" s="31" t="s">
        <v>46</v>
      </c>
      <c r="E132" s="26" t="s">
        <v>547</v>
      </c>
      <c r="F132" s="26" t="s">
        <v>1505</v>
      </c>
      <c r="G132" s="109" t="s">
        <v>114</v>
      </c>
      <c r="H132" s="151"/>
      <c r="I132" s="88" t="s">
        <v>1333</v>
      </c>
      <c r="J132" s="156" t="s">
        <v>543</v>
      </c>
      <c r="K132" s="141" t="s">
        <v>544</v>
      </c>
      <c r="L132" s="141" t="s">
        <v>545</v>
      </c>
      <c r="M132" s="141" t="s">
        <v>171</v>
      </c>
      <c r="N132" s="143" t="s">
        <v>59</v>
      </c>
      <c r="O132" s="126">
        <f t="shared" ca="1" si="10"/>
        <v>1</v>
      </c>
      <c r="P132" s="126">
        <v>5000</v>
      </c>
      <c r="Q132" s="127" t="str">
        <f ca="1">IF(AND(E132="Last notification date",MONTH(TODAY())&gt;9,DAY(TODAY())&gt;9),YEAR(TODAY())&amp;"-"&amp;MONTH(TODAY())&amp;"-"&amp;DAY(TODAY()),IF(AND(E132="Last notification date",MONTH(TODAY())&lt;9,DAY(TODAY())&lt;10),YEAR(TODAY())&amp;"-0"&amp;MONTH(TODAY())&amp;"-0"&amp;DAY(TODAY()),IF(AND(E132="Last notification date",MONTH(TODAY())&gt;9,DAY(TODAY())&lt;10),YEAR(TODAY())&amp;"-"&amp;MONTH(TODAY())&amp;"-0"&amp;DAY(TODAY()),IF(AND(E132="Last notification date",MONTH(TODAY())&lt;10,DAY(TODAY())&gt;9),YEAR(TODAY())&amp;"-0"&amp;MONTH(TODAY())&amp;"-"&amp;DAY(TODAY()),IF(LEFT(G132,4)="{SEC","SEC ID",IF(LEFT(G132,4)="{DAT","DATE",IF(LEFT(G132,4)="{TEX",Val!B$21,IF(LEFT(G132,4)="{ALP",Val!B$20,IF(LEFT(G132,4)="{COU",Val!B$20,IF(OR(LEFT(G132,4)="{ISI",LEFT(G132,4)="{LEI"),Val!B$17,IF(OR(LEFT(G132,4)="{CA_",LEFT(G132,4)="{Mas",LEFT(G132,4)="{Y/N",LEFT(G132,4)="{No ",LEFT(G132,4)="{N/A",LEFT(G132,4)="{Con",LEFT(G132,4)="{LIS"),"LIST","")))))))))))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2" s="126">
        <f t="shared" si="11"/>
        <v>537</v>
      </c>
      <c r="S132" s="128"/>
      <c r="T132" s="126" t="str">
        <f t="shared" si="12"/>
        <v>UNK</v>
      </c>
      <c r="U132" s="126" t="str" cm="1">
        <f t="array" aca="1" ref="U132" ca="1">IF(AND(E132="Payment exemption explanation",ISBLANK(F132)=FALSE,F$77="Confirmed"),"FORMAT",IF(AND(E132="Historical Default and Loss Performance Data location",F$3="Public",ISBLANK(F132)=TRUE),"FORMAT",IF(AND(E131="Subject to severe clawback",F131="Y",ISBLANK(F132)=TRUE),"FORMAT",IF(AND(E131="Subject to severe clawback",F131="N",ISBLANK(F132)=FALSE),"FORMAT",IF(AND(OR(E132="Credit granting criteria supervision comment",E132="Credit granting criteria compliance comment"),ISBLANK(F132)=FALSE,OR(AND(F$34="N",E527="Originator (or original lender) is not a Credit institution"),AND(F$37="N",E$37="Originator (or original lender) is not a Credit institution"))),"FORMAT_S17",IF(AND(C132="STSS60",E132="Location of Liability cash flow model",ISBLANK(F132)=TRUE,F$3="Public"),"FORMAT_S60",IF(AND(C132="STSS58",E132="Historical Default and Loss Performance Data location",ISBLANK(F132)=TRUE,F$3="Public"),"FORMAT_S37",IF(AND(E132="Sponsor LEI",ISBLANK(F132)=TRUE,ISBLANK(F$8)=TRUE),"FORMAT_LEI",IF(AND(E132="Originator LEI",ISBLANK(F132)=TRUE,ISBLANK(F$11)=TRUE),"FORMAT_LEI",IF(OR(T132="EMPTY",P132+1&lt;LEN(F132),AND(G131="{Confirmed/Unconfirmed/N/A}",S132="N/A",F131="N/A",F132&lt;&gt;"")),"FORMAT",IF(OR(AND(E132="Non-ABCP securitisation unique identifier",MID(F132,21,1)&lt;&gt;"N"),AND(E132="ABCP transaction unique identifier",MID(F132,21,1)&lt;&gt;"T"),AND(E132="ABCP programme unique identifier",MID(F132,21,1)&lt;&gt;"P")),"FORMAT_SEC_ID",IF(AND(E132="Underlying exposures classification",F132&lt;&gt;"residential mortgages",F132&lt;&gt;"commercial mortgages",F132&lt;&gt;"credit facilities provided to individuals for personal, family or household consumption purposes",F132&lt;&gt;"credit facilities, including loans and leases, provided to any type of enterprise or corporation",F132&lt;&gt;"auto loans/leases",F132&lt;&gt;"credit-card receivables",F132&lt;&gt;"trade receivables",F132&lt;&gt;"others"),"FORMAT_LIST",IF(AND(E132="Instrument code",LEN(F132)-LEN(SUBSTITUTE(F132,";",""))&lt;&gt;LEN(F131)-LEN(SUBSTITUTE(F131,";",""))),"FORMAT_;",IF(AND(E132="Sponsor country (if multiple countries)",LEN(F132)-LEN(SUBSTITUTE(F132,";",""))&lt;&gt;LEN(F$11)-LEN(SUBSTITUTE(F$11,";",""))),"FORMAT_;",IF(AND(E132="Sponsor country (if multiple countries)",ISBLANK(F132)=FALSE,LEN(F132)-LEN(SUBSTITUTE(F132,";",""))=0),"FORMAT_;",IF(AND(E132="Sponsor country (if multiple countries)",ISBLANK(F132)=TRUE,LEN(F$11)-LEN(SUBSTITUTE(F$11,";",""))&lt;&gt;0),"FORMAT_;",IF(AND(E132="Originator country  (if multiple countries)",LEN(F132)-LEN(SUBSTITUTE(F132,";",""))&lt;&gt;0,ISBLANK(F132)=FALSE,LEN(F132)-LEN(SUBSTITUTE(F132,";",""))&lt;&gt;LEN(F$8)-LEN(SUBSTITUTE(F$8,";",""))),"FORMAT_;",IF(AND(E132="Originator country  (if multiple countries)",ISBLANK(F132)=FALSE,LEN(F132)-LEN(SUBSTITUTE(F132,";",""))=0),"FORMAT_;",IF(AND(E132="Originator country  (if multiple countries)",ISBLANK(F132)=TRUE,LEN(F$8)-LEN(SUBSTITUTE(F$8,";",""))&lt;&gt;0),"FORMAT_;",IF(AND(E132="Original lender country (if multiple countries)",ISBLANK(F132)=FALSE,LEN(F132)-LEN(SUBSTITUTE(F132,";",""))&lt;&gt;0,LEN(F132)-LEN(SUBSTITUTE(F132,";",""))&lt;&gt;LEN(F$14)-LEN(SUBSTITUTE(F$14,";",""))),"FORMAT_;",IF(AND(E132="Original lender country (if multiple countries)",ISBLANK(F132)=TRUE,LEN(F$14)-LEN(SUBSTITUTE(F$14,";",""))&lt;&gt;0),"FORMAT_;",IF(AND(E132="Original lender country (if multiple countries)",ISBLANK(F132)=FALSE,LEN(F132)-LEN(SUBSTITUTE(F132,";",""))=0),"FORMAT_;",IF(OR(AND(E132="Designated Entity LEI",LEN(F132)&lt;&gt;20),AND(G132="{LEI}",LEN(F132)&lt;&gt;0,LEN(F132)&lt;20),AND(G132="{ISIN}",LEN(F132)&lt;&gt;0,LEN(F132)&lt;12),AND(LEN(F132)&lt;&gt;20,E132="Retaining entity LEI",ISBLANK(F132)=FALSE),AND(E132="Instrument ISIN",ISBLANK(F132)=FALSE,LEN(F132)&gt;0,LEN(F132)&lt;11),AND(D132="M",LEFT(G132,4)="{DAT",LEN(F132)&lt;&gt;10)),"FORMAT_LEN",IF(OR(AND(F132&lt;&gt;"",LEFT(G132,4)&lt;&gt;"{TEX",ISNUMBER(SUMPRODUCT(FIND(MID(F132,ROW(INDIRECT("1:"&amp;LEN(F132))),1),W132)))=FALSE),AND(F132&lt;&gt;"",LEFT(G132,4)&lt;&gt;"{TEX",ISERROR(SUMPRODUCT(SEARCH(MID(F132,ROW(INDIRECT("1:"&amp;LEN(TRIM(F132)))),1)," "&amp;W132&amp;CHAR(10)&amp;"""")))=TRUE)),"FORMAT_CHAR",IF(LEFT(G132,4)="{TEX","TEXT","UNK")))))))))))))))))))))))))</f>
        <v>TEXT</v>
      </c>
      <c r="V132" s="126" t="b" cm="1">
        <f t="array" aca="1" ref="V132" ca="1">IF(OR(LEN(F132)&gt;P132+1),FALSE,IF(LEFT(G132,5)="{TEXT",TRUE,IF(AND(ISBLANK(F132)=FALSE,G132="{DATE_TEXT-YYYY-MM-DD}",LEN(F132)&lt;&gt;10),FALSE,IF(AND(ISBLANK(F132)=FALSE,ISNUMBER(SUMPRODUCT(SEARCH(MID(F132,ROW(INDIRECT("1:"&amp;LEN(TRIM(F132)))),1)," "&amp;W132&amp;CHAR(10)&amp;"""")))=FALSE),FALSE,TRUE))))</f>
        <v>1</v>
      </c>
      <c r="W132" s="127" t="str">
        <f>IF(G132="{Applicable/N/A}","N/Aplicable",IF(E132="Designated Entity LEI","ABCDEFGHIJKLMNOPQRSTUVWXYZ0123456789",IF(OR(G132="{ISIN}",G132="{LEI}"),";ABCDEFGHIJKLMNOPQRSTUVWXYZ0123456789",IF(G132="{Master Trust/Other}","Master TuOhe",IF(E132="Securitisation type","Privateublc",IF(LEFT(G132,4)="{CA_",Val!B$21,IF(G132="{COUNTRY_EU_LIST}"," ;abcdefghijklmnopqrstuvwxyzABCDEFGHIJKLMNOPQRSTUVWXYZ0123456789",IF(OR(G132="{NOTIFICATION ID}",G132="{SECURITISATION ID}"),Val!B$15,IF(G132="{COUNTRY_EU}"," ;abcdefghijklmnopqrstuvwxyzABCDEFGHIJKLMNOPQRSTUVWXYZ",IF(G132="{Confirmed/Unconfirmed}","ConfirmedUnc",IF(G132="{Confirmed/Unconfirmed/N/A}","Confirmed/UncNA",IF(LEFT(G132,4)="{DAT","0123456789-",IF(LEFT(G132,4)="{Y/N","YN",IF(OR(LEFT(G132,4)="{N/A",LEFT(G132,4)="{LIS",LEFT(G132,4)="{No ",LEFT(G132,4)="{SEC",LEFT(G132,4)="{Mas"),Val!B$20,IF(LEFT(G132,4)="{TEX",Val!B$21,IF(LEFT(G132,4)="{ALP",Val!B$20,IF(LEFT(G132,4)="{COU",Val!B$20)))))))))))))))))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2" s="132"/>
      <c r="Y132" s="132"/>
      <c r="Z132" s="132"/>
      <c r="AA132" s="132"/>
      <c r="AB132" s="134"/>
      <c r="AC132" s="134"/>
      <c r="AD132" s="132"/>
      <c r="AE132" s="132"/>
      <c r="AF132" s="132"/>
      <c r="AG132" s="129" t="s">
        <v>927</v>
      </c>
      <c r="AH132" s="132"/>
      <c r="AI132" s="117"/>
      <c r="AJ132" s="132"/>
      <c r="AK132" s="75"/>
    </row>
    <row r="133" spans="1:37" s="2" customFormat="1" ht="150" x14ac:dyDescent="0.25">
      <c r="A133" s="15" t="s">
        <v>1281</v>
      </c>
      <c r="B133" s="16" t="s">
        <v>571</v>
      </c>
      <c r="C133" s="20" t="s">
        <v>549</v>
      </c>
      <c r="D133" s="21" t="s">
        <v>52</v>
      </c>
      <c r="E133" s="22" t="s">
        <v>550</v>
      </c>
      <c r="F133" s="22" t="s">
        <v>175</v>
      </c>
      <c r="G133" s="61" t="s">
        <v>176</v>
      </c>
      <c r="H133" s="150" t="s">
        <v>551</v>
      </c>
      <c r="I133" s="88" t="s">
        <v>1381</v>
      </c>
      <c r="J133" s="152" t="s">
        <v>552</v>
      </c>
      <c r="K133" s="140" t="s">
        <v>553</v>
      </c>
      <c r="L133" s="140" t="s">
        <v>554</v>
      </c>
      <c r="M133" s="140" t="s">
        <v>171</v>
      </c>
      <c r="N133" s="142" t="s">
        <v>555</v>
      </c>
      <c r="O133" s="126">
        <f t="shared" ca="1" si="10"/>
        <v>1</v>
      </c>
      <c r="P133" s="126">
        <v>12</v>
      </c>
      <c r="Q133" s="127" t="str">
        <f ca="1">IF(AND(E133="Last notification date",MONTH(TODAY())&gt;9,DAY(TODAY())&gt;9),YEAR(TODAY())&amp;"-"&amp;MONTH(TODAY())&amp;"-"&amp;DAY(TODAY()),IF(AND(E133="Last notification date",MONTH(TODAY())&lt;9,DAY(TODAY())&lt;10),YEAR(TODAY())&amp;"-0"&amp;MONTH(TODAY())&amp;"-0"&amp;DAY(TODAY()),IF(AND(E133="Last notification date",MONTH(TODAY())&gt;9,DAY(TODAY())&lt;10),YEAR(TODAY())&amp;"-"&amp;MONTH(TODAY())&amp;"-0"&amp;DAY(TODAY()),IF(AND(E133="Last notification date",MONTH(TODAY())&lt;10,DAY(TODAY())&gt;9),YEAR(TODAY())&amp;"-0"&amp;MONTH(TODAY())&amp;"-"&amp;DAY(TODAY()),IF(LEFT(G133,4)="{SEC","SEC ID",IF(LEFT(G133,4)="{DAT","DATE",IF(LEFT(G133,4)="{TEX",Val!B$21,IF(LEFT(G133,4)="{ALP",Val!B$20,IF(LEFT(G133,4)="{COU",Val!B$20,IF(OR(LEFT(G133,4)="{ISI",LEFT(G133,4)="{LEI"),Val!B$17,IF(OR(LEFT(G133,4)="{CA_",LEFT(G133,4)="{Mas",LEFT(G133,4)="{Y/N",LEFT(G133,4)="{No ",LEFT(G133,4)="{N/A",LEFT(G133,4)="{Con",LEFT(G133,4)="{LIS"),"LIST","")))))))))))</f>
        <v>LIST</v>
      </c>
      <c r="R133" s="126">
        <f t="shared" si="11"/>
        <v>9</v>
      </c>
      <c r="S133" s="128"/>
      <c r="T133" s="126" t="str">
        <f t="shared" si="12"/>
        <v>UNK</v>
      </c>
      <c r="U133" s="126" t="str" cm="1">
        <f t="array" aca="1" ref="U133" ca="1">IF(AND(E133="Payment exemption explanation",ISBLANK(F133)=FALSE,F$77="Confirmed"),"FORMAT",IF(AND(E133="Historical Default and Loss Performance Data location",F$3="Public",ISBLANK(F133)=TRUE),"FORMAT",IF(AND(E132="Subject to severe clawback",F132="Y",ISBLANK(F133)=TRUE),"FORMAT",IF(AND(E132="Subject to severe clawback",F132="N",ISBLANK(F133)=FALSE),"FORMAT",IF(AND(OR(E133="Credit granting criteria supervision comment",E133="Credit granting criteria compliance comment"),ISBLANK(F133)=FALSE,OR(AND(F$34="N",E528="Originator (or original lender) is not a Credit institution"),AND(F$37="N",E$37="Originator (or original lender) is not a Credit institution"))),"FORMAT_S17",IF(AND(C133="STSS60",E133="Location of Liability cash flow model",ISBLANK(F133)=TRUE,F$3="Public"),"FORMAT_S60",IF(AND(C133="STSS58",E133="Historical Default and Loss Performance Data location",ISBLANK(F133)=TRUE,F$3="Public"),"FORMAT_S37",IF(AND(E133="Sponsor LEI",ISBLANK(F133)=TRUE,ISBLANK(F$8)=TRUE),"FORMAT_LEI",IF(AND(E133="Originator LEI",ISBLANK(F133)=TRUE,ISBLANK(F$11)=TRUE),"FORMAT_LEI",IF(OR(T133="EMPTY",P133+1&lt;LEN(F133),AND(G132="{Confirmed/Unconfirmed/N/A}",S133="N/A",F132="N/A",F133&lt;&gt;"")),"FORMAT",IF(OR(AND(E133="Non-ABCP securitisation unique identifier",MID(F133,21,1)&lt;&gt;"N"),AND(E133="ABCP transaction unique identifier",MID(F133,21,1)&lt;&gt;"T"),AND(E133="ABCP programme unique identifier",MID(F133,21,1)&lt;&gt;"P")),"FORMAT_SEC_ID",IF(AND(E133="Underlying exposures classification",F133&lt;&gt;"residential mortgages",F133&lt;&gt;"commercial mortgages",F133&lt;&gt;"credit facilities provided to individuals for personal, family or household consumption purposes",F133&lt;&gt;"credit facilities, including loans and leases, provided to any type of enterprise or corporation",F133&lt;&gt;"auto loans/leases",F133&lt;&gt;"credit-card receivables",F133&lt;&gt;"trade receivables",F133&lt;&gt;"others"),"FORMAT_LIST",IF(AND(E133="Instrument code",LEN(F133)-LEN(SUBSTITUTE(F133,";",""))&lt;&gt;LEN(F132)-LEN(SUBSTITUTE(F132,";",""))),"FORMAT_;",IF(AND(E133="Sponsor country (if multiple countries)",LEN(F133)-LEN(SUBSTITUTE(F133,";",""))&lt;&gt;LEN(F$11)-LEN(SUBSTITUTE(F$11,";",""))),"FORMAT_;",IF(AND(E133="Sponsor country (if multiple countries)",ISBLANK(F133)=FALSE,LEN(F133)-LEN(SUBSTITUTE(F133,";",""))=0),"FORMAT_;",IF(AND(E133="Sponsor country (if multiple countries)",ISBLANK(F133)=TRUE,LEN(F$11)-LEN(SUBSTITUTE(F$11,";",""))&lt;&gt;0),"FORMAT_;",IF(AND(E133="Originator country  (if multiple countries)",LEN(F133)-LEN(SUBSTITUTE(F133,";",""))&lt;&gt;0,ISBLANK(F133)=FALSE,LEN(F133)-LEN(SUBSTITUTE(F133,";",""))&lt;&gt;LEN(F$8)-LEN(SUBSTITUTE(F$8,";",""))),"FORMAT_;",IF(AND(E133="Originator country  (if multiple countries)",ISBLANK(F133)=FALSE,LEN(F133)-LEN(SUBSTITUTE(F133,";",""))=0),"FORMAT_;",IF(AND(E133="Originator country  (if multiple countries)",ISBLANK(F133)=TRUE,LEN(F$8)-LEN(SUBSTITUTE(F$8,";",""))&lt;&gt;0),"FORMAT_;",IF(AND(E133="Original lender country (if multiple countries)",ISBLANK(F133)=FALSE,LEN(F133)-LEN(SUBSTITUTE(F133,";",""))&lt;&gt;0,LEN(F133)-LEN(SUBSTITUTE(F133,";",""))&lt;&gt;LEN(F$14)-LEN(SUBSTITUTE(F$14,";",""))),"FORMAT_;",IF(AND(E133="Original lender country (if multiple countries)",ISBLANK(F133)=TRUE,LEN(F$14)-LEN(SUBSTITUTE(F$14,";",""))&lt;&gt;0),"FORMAT_;",IF(AND(E133="Original lender country (if multiple countries)",ISBLANK(F133)=FALSE,LEN(F133)-LEN(SUBSTITUTE(F133,";",""))=0),"FORMAT_;",IF(OR(AND(E133="Designated Entity LEI",LEN(F133)&lt;&gt;20),AND(G133="{LEI}",LEN(F133)&lt;&gt;0,LEN(F133)&lt;20),AND(G133="{ISIN}",LEN(F133)&lt;&gt;0,LEN(F133)&lt;12),AND(LEN(F133)&lt;&gt;20,E133="Retaining entity LEI",ISBLANK(F133)=FALSE),AND(E133="Instrument ISIN",ISBLANK(F133)=FALSE,LEN(F133)&gt;0,LEN(F133)&lt;11),AND(D133="M",LEFT(G133,4)="{DAT",LEN(F133)&lt;&gt;10)),"FORMAT_LEN",IF(OR(AND(F133&lt;&gt;"",LEFT(G133,4)&lt;&gt;"{TEX",ISNUMBER(SUMPRODUCT(FIND(MID(F133,ROW(INDIRECT("1:"&amp;LEN(F133))),1),W133)))=FALSE),AND(F133&lt;&gt;"",LEFT(G133,4)&lt;&gt;"{TEX",ISERROR(SUMPRODUCT(SEARCH(MID(F133,ROW(INDIRECT("1:"&amp;LEN(TRIM(F133)))),1)," "&amp;W133&amp;CHAR(10)&amp;"""")))=TRUE)),"FORMAT_CHAR",IF(LEFT(G133,4)="{TEX","TEXT","UNK")))))))))))))))))))))))))</f>
        <v>UNK</v>
      </c>
      <c r="V133" s="126" t="b" cm="1">
        <f t="array" aca="1" ref="V133" ca="1">IF(OR(LEN(F133)&gt;P133+1),FALSE,IF(LEFT(G133,5)="{TEXT",TRUE,IF(AND(ISBLANK(F133)=FALSE,G133="{DATE_TEXT-YYYY-MM-DD}",LEN(F133)&lt;&gt;10),FALSE,IF(AND(ISBLANK(F133)=FALSE,ISNUMBER(SUMPRODUCT(SEARCH(MID(F133,ROW(INDIRECT("1:"&amp;LEN(TRIM(F133)))),1)," "&amp;W133&amp;CHAR(10)&amp;"""")))=FALSE),FALSE,TRUE))))</f>
        <v>1</v>
      </c>
      <c r="W133" s="127" t="str">
        <f>IF(G133="{Applicable/N/A}","N/Aplicable",IF(E133="Designated Entity LEI","ABCDEFGHIJKLMNOPQRSTUVWXYZ0123456789",IF(OR(G133="{ISIN}",G133="{LEI}"),";ABCDEFGHIJKLMNOPQRSTUVWXYZ0123456789",IF(G133="{Master Trust/Other}","Master TuOhe",IF(E133="Securitisation type","Privateublc",IF(LEFT(G133,4)="{CA_",Val!B$21,IF(G133="{COUNTRY_EU_LIST}"," ;abcdefghijklmnopqrstuvwxyzABCDEFGHIJKLMNOPQRSTUVWXYZ0123456789",IF(OR(G133="{NOTIFICATION ID}",G133="{SECURITISATION ID}"),Val!B$15,IF(G133="{COUNTRY_EU}"," ;abcdefghijklmnopqrstuvwxyzABCDEFGHIJKLMNOPQRSTUVWXYZ",IF(G133="{Confirmed/Unconfirmed}","ConfirmedUnc",IF(G133="{Confirmed/Unconfirmed/N/A}","Confirmed/UncNA",IF(LEFT(G133,4)="{DAT","0123456789-",IF(LEFT(G133,4)="{Y/N","YN",IF(OR(LEFT(G133,4)="{N/A",LEFT(G133,4)="{LIS",LEFT(G133,4)="{No ",LEFT(G133,4)="{SEC",LEFT(G133,4)="{Mas"),Val!B$20,IF(LEFT(G133,4)="{TEX",Val!B$21,IF(LEFT(G133,4)="{ALP",Val!B$20,IF(LEFT(G133,4)="{COU",Val!B$20)))))))))))))))))</f>
        <v>Confirmed/UncNA</v>
      </c>
      <c r="X133" s="132"/>
      <c r="Y133" s="132"/>
      <c r="Z133" s="132"/>
      <c r="AA133" s="132"/>
      <c r="AB133" s="134"/>
      <c r="AC133" s="134"/>
      <c r="AD133" s="132"/>
      <c r="AE133" s="132"/>
      <c r="AF133" s="132"/>
      <c r="AG133" s="129" t="s">
        <v>917</v>
      </c>
      <c r="AH133" s="132"/>
      <c r="AI133" s="117"/>
      <c r="AJ133" s="132"/>
      <c r="AK133" s="75"/>
    </row>
    <row r="134" spans="1:37" s="2" customFormat="1" ht="273" customHeight="1" x14ac:dyDescent="0.25">
      <c r="A134" s="15" t="s">
        <v>1282</v>
      </c>
      <c r="B134" s="16" t="s">
        <v>579</v>
      </c>
      <c r="C134" s="30" t="s">
        <v>549</v>
      </c>
      <c r="D134" s="31" t="s">
        <v>46</v>
      </c>
      <c r="E134" s="26" t="s">
        <v>557</v>
      </c>
      <c r="F134" s="64" t="s">
        <v>1506</v>
      </c>
      <c r="G134" s="109" t="s">
        <v>114</v>
      </c>
      <c r="H134" s="151"/>
      <c r="I134" s="88" t="s">
        <v>1382</v>
      </c>
      <c r="J134" s="156" t="s">
        <v>552</v>
      </c>
      <c r="K134" s="141" t="s">
        <v>553</v>
      </c>
      <c r="L134" s="141" t="s">
        <v>554</v>
      </c>
      <c r="M134" s="141" t="s">
        <v>171</v>
      </c>
      <c r="N134" s="143" t="s">
        <v>555</v>
      </c>
      <c r="O134" s="126">
        <f t="shared" ca="1" si="10"/>
        <v>1</v>
      </c>
      <c r="P134" s="126">
        <v>5000</v>
      </c>
      <c r="Q134" s="127" t="str">
        <f ca="1">IF(AND(E134="Last notification date",MONTH(TODAY())&gt;9,DAY(TODAY())&gt;9),YEAR(TODAY())&amp;"-"&amp;MONTH(TODAY())&amp;"-"&amp;DAY(TODAY()),IF(AND(E134="Last notification date",MONTH(TODAY())&lt;9,DAY(TODAY())&lt;10),YEAR(TODAY())&amp;"-0"&amp;MONTH(TODAY())&amp;"-0"&amp;DAY(TODAY()),IF(AND(E134="Last notification date",MONTH(TODAY())&gt;9,DAY(TODAY())&lt;10),YEAR(TODAY())&amp;"-"&amp;MONTH(TODAY())&amp;"-0"&amp;DAY(TODAY()),IF(AND(E134="Last notification date",MONTH(TODAY())&lt;10,DAY(TODAY())&gt;9),YEAR(TODAY())&amp;"-0"&amp;MONTH(TODAY())&amp;"-"&amp;DAY(TODAY()),IF(LEFT(G134,4)="{SEC","SEC ID",IF(LEFT(G134,4)="{DAT","DATE",IF(LEFT(G134,4)="{TEX",Val!B$21,IF(LEFT(G134,4)="{ALP",Val!B$20,IF(LEFT(G134,4)="{COU",Val!B$20,IF(OR(LEFT(G134,4)="{ISI",LEFT(G134,4)="{LEI"),Val!B$17,IF(OR(LEFT(G134,4)="{CA_",LEFT(G134,4)="{Mas",LEFT(G134,4)="{Y/N",LEFT(G134,4)="{No ",LEFT(G134,4)="{N/A",LEFT(G134,4)="{Con",LEFT(G134,4)="{LIS"),"LIST","")))))))))))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4" s="126">
        <f t="shared" si="11"/>
        <v>633</v>
      </c>
      <c r="S134" s="128"/>
      <c r="T134" s="126" t="str">
        <f t="shared" si="12"/>
        <v>UNK</v>
      </c>
      <c r="U134" s="126" t="str" cm="1">
        <f t="array" aca="1" ref="U134" ca="1">IF(AND(E134="Payment exemption explanation",ISBLANK(F134)=FALSE,F$77="Confirmed"),"FORMAT",IF(AND(E134="Historical Default and Loss Performance Data location",F$3="Public",ISBLANK(F134)=TRUE),"FORMAT",IF(AND(E133="Subject to severe clawback",F133="Y",ISBLANK(F134)=TRUE),"FORMAT",IF(AND(E133="Subject to severe clawback",F133="N",ISBLANK(F134)=FALSE),"FORMAT",IF(AND(OR(E134="Credit granting criteria supervision comment",E134="Credit granting criteria compliance comment"),ISBLANK(F134)=FALSE,OR(AND(F$34="N",E529="Originator (or original lender) is not a Credit institution"),AND(F$37="N",E$37="Originator (or original lender) is not a Credit institution"))),"FORMAT_S17",IF(AND(C134="STSS60",E134="Location of Liability cash flow model",ISBLANK(F134)=TRUE,F$3="Public"),"FORMAT_S60",IF(AND(C134="STSS58",E134="Historical Default and Loss Performance Data location",ISBLANK(F134)=TRUE,F$3="Public"),"FORMAT_S37",IF(AND(E134="Sponsor LEI",ISBLANK(F134)=TRUE,ISBLANK(F$8)=TRUE),"FORMAT_LEI",IF(AND(E134="Originator LEI",ISBLANK(F134)=TRUE,ISBLANK(F$11)=TRUE),"FORMAT_LEI",IF(OR(T134="EMPTY",P134+1&lt;LEN(F134),AND(G133="{Confirmed/Unconfirmed/N/A}",S134="N/A",F133="N/A",F134&lt;&gt;"")),"FORMAT",IF(OR(AND(E134="Non-ABCP securitisation unique identifier",MID(F134,21,1)&lt;&gt;"N"),AND(E134="ABCP transaction unique identifier",MID(F134,21,1)&lt;&gt;"T"),AND(E134="ABCP programme unique identifier",MID(F134,21,1)&lt;&gt;"P")),"FORMAT_SEC_ID",IF(AND(E134="Underlying exposures classification",F134&lt;&gt;"residential mortgages",F134&lt;&gt;"commercial mortgages",F134&lt;&gt;"credit facilities provided to individuals for personal, family or household consumption purposes",F134&lt;&gt;"credit facilities, including loans and leases, provided to any type of enterprise or corporation",F134&lt;&gt;"auto loans/leases",F134&lt;&gt;"credit-card receivables",F134&lt;&gt;"trade receivables",F134&lt;&gt;"others"),"FORMAT_LIST",IF(AND(E134="Instrument code",LEN(F134)-LEN(SUBSTITUTE(F134,";",""))&lt;&gt;LEN(F133)-LEN(SUBSTITUTE(F133,";",""))),"FORMAT_;",IF(AND(E134="Sponsor country (if multiple countries)",LEN(F134)-LEN(SUBSTITUTE(F134,";",""))&lt;&gt;LEN(F$11)-LEN(SUBSTITUTE(F$11,";",""))),"FORMAT_;",IF(AND(E134="Sponsor country (if multiple countries)",ISBLANK(F134)=FALSE,LEN(F134)-LEN(SUBSTITUTE(F134,";",""))=0),"FORMAT_;",IF(AND(E134="Sponsor country (if multiple countries)",ISBLANK(F134)=TRUE,LEN(F$11)-LEN(SUBSTITUTE(F$11,";",""))&lt;&gt;0),"FORMAT_;",IF(AND(E134="Originator country  (if multiple countries)",LEN(F134)-LEN(SUBSTITUTE(F134,";",""))&lt;&gt;0,ISBLANK(F134)=FALSE,LEN(F134)-LEN(SUBSTITUTE(F134,";",""))&lt;&gt;LEN(F$8)-LEN(SUBSTITUTE(F$8,";",""))),"FORMAT_;",IF(AND(E134="Originator country  (if multiple countries)",ISBLANK(F134)=FALSE,LEN(F134)-LEN(SUBSTITUTE(F134,";",""))=0),"FORMAT_;",IF(AND(E134="Originator country  (if multiple countries)",ISBLANK(F134)=TRUE,LEN(F$8)-LEN(SUBSTITUTE(F$8,";",""))&lt;&gt;0),"FORMAT_;",IF(AND(E134="Original lender country (if multiple countries)",ISBLANK(F134)=FALSE,LEN(F134)-LEN(SUBSTITUTE(F134,";",""))&lt;&gt;0,LEN(F134)-LEN(SUBSTITUTE(F134,";",""))&lt;&gt;LEN(F$14)-LEN(SUBSTITUTE(F$14,";",""))),"FORMAT_;",IF(AND(E134="Original lender country (if multiple countries)",ISBLANK(F134)=TRUE,LEN(F$14)-LEN(SUBSTITUTE(F$14,";",""))&lt;&gt;0),"FORMAT_;",IF(AND(E134="Original lender country (if multiple countries)",ISBLANK(F134)=FALSE,LEN(F134)-LEN(SUBSTITUTE(F134,";",""))=0),"FORMAT_;",IF(OR(AND(E134="Designated Entity LEI",LEN(F134)&lt;&gt;20),AND(G134="{LEI}",LEN(F134)&lt;&gt;0,LEN(F134)&lt;20),AND(G134="{ISIN}",LEN(F134)&lt;&gt;0,LEN(F134)&lt;12),AND(LEN(F134)&lt;&gt;20,E134="Retaining entity LEI",ISBLANK(F134)=FALSE),AND(E134="Instrument ISIN",ISBLANK(F134)=FALSE,LEN(F134)&gt;0,LEN(F134)&lt;11),AND(D134="M",LEFT(G134,4)="{DAT",LEN(F134)&lt;&gt;10)),"FORMAT_LEN",IF(OR(AND(F134&lt;&gt;"",LEFT(G134,4)&lt;&gt;"{TEX",ISNUMBER(SUMPRODUCT(FIND(MID(F134,ROW(INDIRECT("1:"&amp;LEN(F134))),1),W134)))=FALSE),AND(F134&lt;&gt;"",LEFT(G134,4)&lt;&gt;"{TEX",ISERROR(SUMPRODUCT(SEARCH(MID(F134,ROW(INDIRECT("1:"&amp;LEN(TRIM(F134)))),1)," "&amp;W134&amp;CHAR(10)&amp;"""")))=TRUE)),"FORMAT_CHAR",IF(LEFT(G134,4)="{TEX","TEXT","UNK")))))))))))))))))))))))))</f>
        <v>TEXT</v>
      </c>
      <c r="V134" s="126" t="b" cm="1">
        <f t="array" aca="1" ref="V134" ca="1">IF(OR(LEN(F134)&gt;P134+1),FALSE,IF(LEFT(G134,5)="{TEXT",TRUE,IF(AND(ISBLANK(F134)=FALSE,G134="{DATE_TEXT-YYYY-MM-DD}",LEN(F134)&lt;&gt;10),FALSE,IF(AND(ISBLANK(F134)=FALSE,ISNUMBER(SUMPRODUCT(SEARCH(MID(F134,ROW(INDIRECT("1:"&amp;LEN(TRIM(F134)))),1)," "&amp;W134&amp;CHAR(10)&amp;"""")))=FALSE),FALSE,TRUE))))</f>
        <v>1</v>
      </c>
      <c r="W134" s="127" t="str">
        <f>IF(G134="{Applicable/N/A}","N/Aplicable",IF(E134="Designated Entity LEI","ABCDEFGHIJKLMNOPQRSTUVWXYZ0123456789",IF(OR(G134="{ISIN}",G134="{LEI}"),";ABCDEFGHIJKLMNOPQRSTUVWXYZ0123456789",IF(G134="{Master Trust/Other}","Master TuOhe",IF(E134="Securitisation type","Privateublc",IF(LEFT(G134,4)="{CA_",Val!B$21,IF(G134="{COUNTRY_EU_LIST}"," ;abcdefghijklmnopqrstuvwxyzABCDEFGHIJKLMNOPQRSTUVWXYZ0123456789",IF(OR(G134="{NOTIFICATION ID}",G134="{SECURITISATION ID}"),Val!B$15,IF(G134="{COUNTRY_EU}"," ;abcdefghijklmnopqrstuvwxyzABCDEFGHIJKLMNOPQRSTUVWXYZ",IF(G134="{Confirmed/Unconfirmed}","ConfirmedUnc",IF(G134="{Confirmed/Unconfirmed/N/A}","Confirmed/UncNA",IF(LEFT(G134,4)="{DAT","0123456789-",IF(LEFT(G134,4)="{Y/N","YN",IF(OR(LEFT(G134,4)="{N/A",LEFT(G134,4)="{LIS",LEFT(G134,4)="{No ",LEFT(G134,4)="{SEC",LEFT(G134,4)="{Mas"),Val!B$20,IF(LEFT(G134,4)="{TEX",Val!B$21,IF(LEFT(G134,4)="{ALP",Val!B$20,IF(LEFT(G134,4)="{COU",Val!B$20)))))))))))))))))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4" s="132"/>
      <c r="Y134" s="132"/>
      <c r="Z134" s="132"/>
      <c r="AA134" s="132"/>
      <c r="AB134" s="134"/>
      <c r="AC134" s="134"/>
      <c r="AD134" s="132"/>
      <c r="AE134" s="132"/>
      <c r="AF134" s="132"/>
      <c r="AG134" s="129" t="s">
        <v>920</v>
      </c>
      <c r="AH134" s="132"/>
      <c r="AI134" s="117"/>
      <c r="AJ134" s="132"/>
      <c r="AK134" s="75"/>
    </row>
    <row r="135" spans="1:37" s="2" customFormat="1" ht="135" x14ac:dyDescent="0.25">
      <c r="A135" s="15" t="s">
        <v>1283</v>
      </c>
      <c r="B135" s="16" t="s">
        <v>581</v>
      </c>
      <c r="C135" s="20" t="s">
        <v>559</v>
      </c>
      <c r="D135" s="21" t="s">
        <v>52</v>
      </c>
      <c r="E135" s="22" t="s">
        <v>560</v>
      </c>
      <c r="F135" s="22" t="s">
        <v>49</v>
      </c>
      <c r="G135" s="61" t="s">
        <v>176</v>
      </c>
      <c r="H135" s="150" t="s">
        <v>561</v>
      </c>
      <c r="I135" s="88" t="s">
        <v>1374</v>
      </c>
      <c r="J135" s="152" t="s">
        <v>562</v>
      </c>
      <c r="K135" s="140" t="s">
        <v>563</v>
      </c>
      <c r="L135" s="140" t="s">
        <v>554</v>
      </c>
      <c r="M135" s="140" t="s">
        <v>171</v>
      </c>
      <c r="N135" s="142" t="s">
        <v>555</v>
      </c>
      <c r="O135" s="126">
        <f t="shared" ca="1" si="10"/>
        <v>1</v>
      </c>
      <c r="P135" s="126">
        <v>12</v>
      </c>
      <c r="Q135" s="127" t="str">
        <f ca="1">IF(AND(E135="Last notification date",MONTH(TODAY())&gt;9,DAY(TODAY())&gt;9),YEAR(TODAY())&amp;"-"&amp;MONTH(TODAY())&amp;"-"&amp;DAY(TODAY()),IF(AND(E135="Last notification date",MONTH(TODAY())&lt;9,DAY(TODAY())&lt;10),YEAR(TODAY())&amp;"-0"&amp;MONTH(TODAY())&amp;"-0"&amp;DAY(TODAY()),IF(AND(E135="Last notification date",MONTH(TODAY())&gt;9,DAY(TODAY())&lt;10),YEAR(TODAY())&amp;"-"&amp;MONTH(TODAY())&amp;"-0"&amp;DAY(TODAY()),IF(AND(E135="Last notification date",MONTH(TODAY())&lt;10,DAY(TODAY())&gt;9),YEAR(TODAY())&amp;"-0"&amp;MONTH(TODAY())&amp;"-"&amp;DAY(TODAY()),IF(LEFT(G135,4)="{SEC","SEC ID",IF(LEFT(G135,4)="{DAT","DATE",IF(LEFT(G135,4)="{TEX",Val!B$21,IF(LEFT(G135,4)="{ALP",Val!B$20,IF(LEFT(G135,4)="{COU",Val!B$20,IF(OR(LEFT(G135,4)="{ISI",LEFT(G135,4)="{LEI"),Val!B$17,IF(OR(LEFT(G135,4)="{CA_",LEFT(G135,4)="{Mas",LEFT(G135,4)="{Y/N",LEFT(G135,4)="{No ",LEFT(G135,4)="{N/A",LEFT(G135,4)="{Con",LEFT(G135,4)="{LIS"),"LIST","")))))))))))</f>
        <v>LIST</v>
      </c>
      <c r="R135" s="126">
        <f t="shared" si="11"/>
        <v>3</v>
      </c>
      <c r="S135" s="128"/>
      <c r="T135" s="126" t="str">
        <f t="shared" si="12"/>
        <v>UNK</v>
      </c>
      <c r="U135" s="126" t="str" cm="1">
        <f t="array" aca="1" ref="U135" ca="1">IF(AND(E135="Payment exemption explanation",ISBLANK(F135)=FALSE,F$77="Confirmed"),"FORMAT",IF(AND(E135="Historical Default and Loss Performance Data location",F$3="Public",ISBLANK(F135)=TRUE),"FORMAT",IF(AND(E134="Subject to severe clawback",F134="Y",ISBLANK(F135)=TRUE),"FORMAT",IF(AND(E134="Subject to severe clawback",F134="N",ISBLANK(F135)=FALSE),"FORMAT",IF(AND(OR(E135="Credit granting criteria supervision comment",E135="Credit granting criteria compliance comment"),ISBLANK(F135)=FALSE,OR(AND(F$34="N",E530="Originator (or original lender) is not a Credit institution"),AND(F$37="N",E$37="Originator (or original lender) is not a Credit institution"))),"FORMAT_S17",IF(AND(C135="STSS60",E135="Location of Liability cash flow model",ISBLANK(F135)=TRUE,F$3="Public"),"FORMAT_S60",IF(AND(C135="STSS58",E135="Historical Default and Loss Performance Data location",ISBLANK(F135)=TRUE,F$3="Public"),"FORMAT_S37",IF(AND(E135="Sponsor LEI",ISBLANK(F135)=TRUE,ISBLANK(F$8)=TRUE),"FORMAT_LEI",IF(AND(E135="Originator LEI",ISBLANK(F135)=TRUE,ISBLANK(F$11)=TRUE),"FORMAT_LEI",IF(OR(T135="EMPTY",P135+1&lt;LEN(F135),AND(G134="{Confirmed/Unconfirmed/N/A}",S135="N/A",F134="N/A",F135&lt;&gt;"")),"FORMAT",IF(OR(AND(E135="Non-ABCP securitisation unique identifier",MID(F135,21,1)&lt;&gt;"N"),AND(E135="ABCP transaction unique identifier",MID(F135,21,1)&lt;&gt;"T"),AND(E135="ABCP programme unique identifier",MID(F135,21,1)&lt;&gt;"P")),"FORMAT_SEC_ID",IF(AND(E135="Underlying exposures classification",F135&lt;&gt;"residential mortgages",F135&lt;&gt;"commercial mortgages",F135&lt;&gt;"credit facilities provided to individuals for personal, family or household consumption purposes",F135&lt;&gt;"credit facilities, including loans and leases, provided to any type of enterprise or corporation",F135&lt;&gt;"auto loans/leases",F135&lt;&gt;"credit-card receivables",F135&lt;&gt;"trade receivables",F135&lt;&gt;"others"),"FORMAT_LIST",IF(AND(E135="Instrument code",LEN(F135)-LEN(SUBSTITUTE(F135,";",""))&lt;&gt;LEN(F134)-LEN(SUBSTITUTE(F134,";",""))),"FORMAT_;",IF(AND(E135="Sponsor country (if multiple countries)",LEN(F135)-LEN(SUBSTITUTE(F135,";",""))&lt;&gt;LEN(F$11)-LEN(SUBSTITUTE(F$11,";",""))),"FORMAT_;",IF(AND(E135="Sponsor country (if multiple countries)",ISBLANK(F135)=FALSE,LEN(F135)-LEN(SUBSTITUTE(F135,";",""))=0),"FORMAT_;",IF(AND(E135="Sponsor country (if multiple countries)",ISBLANK(F135)=TRUE,LEN(F$11)-LEN(SUBSTITUTE(F$11,";",""))&lt;&gt;0),"FORMAT_;",IF(AND(E135="Originator country  (if multiple countries)",LEN(F135)-LEN(SUBSTITUTE(F135,";",""))&lt;&gt;0,ISBLANK(F135)=FALSE,LEN(F135)-LEN(SUBSTITUTE(F135,";",""))&lt;&gt;LEN(F$8)-LEN(SUBSTITUTE(F$8,";",""))),"FORMAT_;",IF(AND(E135="Originator country  (if multiple countries)",ISBLANK(F135)=FALSE,LEN(F135)-LEN(SUBSTITUTE(F135,";",""))=0),"FORMAT_;",IF(AND(E135="Originator country  (if multiple countries)",ISBLANK(F135)=TRUE,LEN(F$8)-LEN(SUBSTITUTE(F$8,";",""))&lt;&gt;0),"FORMAT_;",IF(AND(E135="Original lender country (if multiple countries)",ISBLANK(F135)=FALSE,LEN(F135)-LEN(SUBSTITUTE(F135,";",""))&lt;&gt;0,LEN(F135)-LEN(SUBSTITUTE(F135,";",""))&lt;&gt;LEN(F$14)-LEN(SUBSTITUTE(F$14,";",""))),"FORMAT_;",IF(AND(E135="Original lender country (if multiple countries)",ISBLANK(F135)=TRUE,LEN(F$14)-LEN(SUBSTITUTE(F$14,";",""))&lt;&gt;0),"FORMAT_;",IF(AND(E135="Original lender country (if multiple countries)",ISBLANK(F135)=FALSE,LEN(F135)-LEN(SUBSTITUTE(F135,";",""))=0),"FORMAT_;",IF(OR(AND(E135="Designated Entity LEI",LEN(F135)&lt;&gt;20),AND(G135="{LEI}",LEN(F135)&lt;&gt;0,LEN(F135)&lt;20),AND(G135="{ISIN}",LEN(F135)&lt;&gt;0,LEN(F135)&lt;12),AND(LEN(F135)&lt;&gt;20,E135="Retaining entity LEI",ISBLANK(F135)=FALSE),AND(E135="Instrument ISIN",ISBLANK(F135)=FALSE,LEN(F135)&gt;0,LEN(F135)&lt;11),AND(D135="M",LEFT(G135,4)="{DAT",LEN(F135)&lt;&gt;10)),"FORMAT_LEN",IF(OR(AND(F135&lt;&gt;"",LEFT(G135,4)&lt;&gt;"{TEX",ISNUMBER(SUMPRODUCT(FIND(MID(F135,ROW(INDIRECT("1:"&amp;LEN(F135))),1),W135)))=FALSE),AND(F135&lt;&gt;"",LEFT(G135,4)&lt;&gt;"{TEX",ISERROR(SUMPRODUCT(SEARCH(MID(F135,ROW(INDIRECT("1:"&amp;LEN(TRIM(F135)))),1)," "&amp;W135&amp;CHAR(10)&amp;"""")))=TRUE)),"FORMAT_CHAR",IF(LEFT(G135,4)="{TEX","TEXT","UNK")))))))))))))))))))))))))</f>
        <v>UNK</v>
      </c>
      <c r="V135" s="126" t="b" cm="1">
        <f t="array" aca="1" ref="V135" ca="1">IF(OR(LEN(F135)&gt;P135+1),FALSE,IF(LEFT(G135,5)="{TEXT",TRUE,IF(AND(ISBLANK(F135)=FALSE,G135="{DATE_TEXT-YYYY-MM-DD}",LEN(F135)&lt;&gt;10),FALSE,IF(AND(ISBLANK(F135)=FALSE,ISNUMBER(SUMPRODUCT(SEARCH(MID(F135,ROW(INDIRECT("1:"&amp;LEN(TRIM(F135)))),1)," "&amp;W135&amp;CHAR(10)&amp;"""")))=FALSE),FALSE,TRUE))))</f>
        <v>1</v>
      </c>
      <c r="W135" s="127" t="str">
        <f>IF(G135="{Applicable/N/A}","N/Aplicable",IF(E135="Designated Entity LEI","ABCDEFGHIJKLMNOPQRSTUVWXYZ0123456789",IF(OR(G135="{ISIN}",G135="{LEI}"),";ABCDEFGHIJKLMNOPQRSTUVWXYZ0123456789",IF(G135="{Master Trust/Other}","Master TuOhe",IF(E135="Securitisation type","Privateublc",IF(LEFT(G135,4)="{CA_",Val!B$21,IF(G135="{COUNTRY_EU_LIST}"," ;abcdefghijklmnopqrstuvwxyzABCDEFGHIJKLMNOPQRSTUVWXYZ0123456789",IF(OR(G135="{NOTIFICATION ID}",G135="{SECURITISATION ID}"),Val!B$15,IF(G135="{COUNTRY_EU}"," ;abcdefghijklmnopqrstuvwxyzABCDEFGHIJKLMNOPQRSTUVWXYZ",IF(G135="{Confirmed/Unconfirmed}","ConfirmedUnc",IF(G135="{Confirmed/Unconfirmed/N/A}","Confirmed/UncNA",IF(LEFT(G135,4)="{DAT","0123456789-",IF(LEFT(G135,4)="{Y/N","YN",IF(OR(LEFT(G135,4)="{N/A",LEFT(G135,4)="{LIS",LEFT(G135,4)="{No ",LEFT(G135,4)="{SEC",LEFT(G135,4)="{Mas"),Val!B$20,IF(LEFT(G135,4)="{TEX",Val!B$21,IF(LEFT(G135,4)="{ALP",Val!B$20,IF(LEFT(G135,4)="{COU",Val!B$20)))))))))))))))))</f>
        <v>Confirmed/UncNA</v>
      </c>
      <c r="X135" s="132"/>
      <c r="Y135" s="132"/>
      <c r="Z135" s="132"/>
      <c r="AA135" s="132"/>
      <c r="AB135" s="134"/>
      <c r="AC135" s="134"/>
      <c r="AD135" s="132"/>
      <c r="AE135" s="132"/>
      <c r="AF135" s="132"/>
      <c r="AG135" s="129" t="s">
        <v>923</v>
      </c>
      <c r="AH135" s="132"/>
      <c r="AI135" s="117"/>
      <c r="AJ135" s="132"/>
      <c r="AK135" s="75"/>
    </row>
    <row r="136" spans="1:37" s="2" customFormat="1" ht="120.75" x14ac:dyDescent="0.25">
      <c r="A136" s="15" t="s">
        <v>1284</v>
      </c>
      <c r="B136" s="16" t="s">
        <v>588</v>
      </c>
      <c r="C136" s="30" t="s">
        <v>559</v>
      </c>
      <c r="D136" s="31" t="s">
        <v>46</v>
      </c>
      <c r="E136" s="26" t="s">
        <v>565</v>
      </c>
      <c r="F136" s="64"/>
      <c r="G136" s="109" t="s">
        <v>114</v>
      </c>
      <c r="H136" s="151"/>
      <c r="I136" s="88" t="s">
        <v>1382</v>
      </c>
      <c r="J136" s="153" t="s">
        <v>562</v>
      </c>
      <c r="K136" s="144"/>
      <c r="L136" s="144" t="s">
        <v>554</v>
      </c>
      <c r="M136" s="144" t="s">
        <v>171</v>
      </c>
      <c r="N136" s="145" t="s">
        <v>555</v>
      </c>
      <c r="O136" s="126">
        <f t="shared" ca="1" si="10"/>
        <v>1</v>
      </c>
      <c r="P136" s="126">
        <v>5000</v>
      </c>
      <c r="Q136" s="127" t="str">
        <f ca="1">IF(AND(E136="Last notification date",MONTH(TODAY())&gt;9,DAY(TODAY())&gt;9),YEAR(TODAY())&amp;"-"&amp;MONTH(TODAY())&amp;"-"&amp;DAY(TODAY()),IF(AND(E136="Last notification date",MONTH(TODAY())&lt;9,DAY(TODAY())&lt;10),YEAR(TODAY())&amp;"-0"&amp;MONTH(TODAY())&amp;"-0"&amp;DAY(TODAY()),IF(AND(E136="Last notification date",MONTH(TODAY())&gt;9,DAY(TODAY())&lt;10),YEAR(TODAY())&amp;"-"&amp;MONTH(TODAY())&amp;"-0"&amp;DAY(TODAY()),IF(AND(E136="Last notification date",MONTH(TODAY())&lt;10,DAY(TODAY())&gt;9),YEAR(TODAY())&amp;"-0"&amp;MONTH(TODAY())&amp;"-"&amp;DAY(TODAY()),IF(LEFT(G136,4)="{SEC","SEC ID",IF(LEFT(G136,4)="{DAT","DATE",IF(LEFT(G136,4)="{TEX",Val!B$21,IF(LEFT(G136,4)="{ALP",Val!B$20,IF(LEFT(G136,4)="{COU",Val!B$20,IF(OR(LEFT(G136,4)="{ISI",LEFT(G136,4)="{LEI"),Val!B$17,IF(OR(LEFT(G136,4)="{CA_",LEFT(G136,4)="{Mas",LEFT(G136,4)="{Y/N",LEFT(G136,4)="{No ",LEFT(G136,4)="{N/A",LEFT(G136,4)="{Con",LEFT(G136,4)="{LIS"),"LIST","")))))))))))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6" s="126">
        <f t="shared" si="11"/>
        <v>0</v>
      </c>
      <c r="S136" s="128"/>
      <c r="T136" s="126" t="str">
        <f t="shared" si="12"/>
        <v>BLANK</v>
      </c>
      <c r="U136" s="126" t="str" cm="1">
        <f t="array" aca="1" ref="U136" ca="1">IF(AND(E136="Payment exemption explanation",ISBLANK(F136)=FALSE,F$77="Confirmed"),"FORMAT",IF(AND(E136="Historical Default and Loss Performance Data location",F$3="Public",ISBLANK(F136)=TRUE),"FORMAT",IF(AND(E135="Subject to severe clawback",F135="Y",ISBLANK(F136)=TRUE),"FORMAT",IF(AND(E135="Subject to severe clawback",F135="N",ISBLANK(F136)=FALSE),"FORMAT",IF(AND(OR(E136="Credit granting criteria supervision comment",E136="Credit granting criteria compliance comment"),ISBLANK(F136)=FALSE,OR(AND(F$34="N",E531="Originator (or original lender) is not a Credit institution"),AND(F$37="N",E$37="Originator (or original lender) is not a Credit institution"))),"FORMAT_S17",IF(AND(C136="STSS60",E136="Location of Liability cash flow model",ISBLANK(F136)=TRUE,F$3="Public"),"FORMAT_S60",IF(AND(C136="STSS58",E136="Historical Default and Loss Performance Data location",ISBLANK(F136)=TRUE,F$3="Public"),"FORMAT_S37",IF(AND(E136="Sponsor LEI",ISBLANK(F136)=TRUE,ISBLANK(F$8)=TRUE),"FORMAT_LEI",IF(AND(E136="Originator LEI",ISBLANK(F136)=TRUE,ISBLANK(F$11)=TRUE),"FORMAT_LEI",IF(OR(T136="EMPTY",P136+1&lt;LEN(F136),AND(G135="{Confirmed/Unconfirmed/N/A}",S136="N/A",F135="N/A",F136&lt;&gt;"")),"FORMAT",IF(OR(AND(E136="Non-ABCP securitisation unique identifier",MID(F136,21,1)&lt;&gt;"N"),AND(E136="ABCP transaction unique identifier",MID(F136,21,1)&lt;&gt;"T"),AND(E136="ABCP programme unique identifier",MID(F136,21,1)&lt;&gt;"P")),"FORMAT_SEC_ID",IF(AND(E136="Underlying exposures classification",F136&lt;&gt;"residential mortgages",F136&lt;&gt;"commercial mortgages",F136&lt;&gt;"credit facilities provided to individuals for personal, family or household consumption purposes",F136&lt;&gt;"credit facilities, including loans and leases, provided to any type of enterprise or corporation",F136&lt;&gt;"auto loans/leases",F136&lt;&gt;"credit-card receivables",F136&lt;&gt;"trade receivables",F136&lt;&gt;"others"),"FORMAT_LIST",IF(AND(E136="Instrument code",LEN(F136)-LEN(SUBSTITUTE(F136,";",""))&lt;&gt;LEN(F135)-LEN(SUBSTITUTE(F135,";",""))),"FORMAT_;",IF(AND(E136="Sponsor country (if multiple countries)",LEN(F136)-LEN(SUBSTITUTE(F136,";",""))&lt;&gt;LEN(F$11)-LEN(SUBSTITUTE(F$11,";",""))),"FORMAT_;",IF(AND(E136="Sponsor country (if multiple countries)",ISBLANK(F136)=FALSE,LEN(F136)-LEN(SUBSTITUTE(F136,";",""))=0),"FORMAT_;",IF(AND(E136="Sponsor country (if multiple countries)",ISBLANK(F136)=TRUE,LEN(F$11)-LEN(SUBSTITUTE(F$11,";",""))&lt;&gt;0),"FORMAT_;",IF(AND(E136="Originator country  (if multiple countries)",LEN(F136)-LEN(SUBSTITUTE(F136,";",""))&lt;&gt;0,ISBLANK(F136)=FALSE,LEN(F136)-LEN(SUBSTITUTE(F136,";",""))&lt;&gt;LEN(F$8)-LEN(SUBSTITUTE(F$8,";",""))),"FORMAT_;",IF(AND(E136="Originator country  (if multiple countries)",ISBLANK(F136)=FALSE,LEN(F136)-LEN(SUBSTITUTE(F136,";",""))=0),"FORMAT_;",IF(AND(E136="Originator country  (if multiple countries)",ISBLANK(F136)=TRUE,LEN(F$8)-LEN(SUBSTITUTE(F$8,";",""))&lt;&gt;0),"FORMAT_;",IF(AND(E136="Original lender country (if multiple countries)",ISBLANK(F136)=FALSE,LEN(F136)-LEN(SUBSTITUTE(F136,";",""))&lt;&gt;0,LEN(F136)-LEN(SUBSTITUTE(F136,";",""))&lt;&gt;LEN(F$14)-LEN(SUBSTITUTE(F$14,";",""))),"FORMAT_;",IF(AND(E136="Original lender country (if multiple countries)",ISBLANK(F136)=TRUE,LEN(F$14)-LEN(SUBSTITUTE(F$14,";",""))&lt;&gt;0),"FORMAT_;",IF(AND(E136="Original lender country (if multiple countries)",ISBLANK(F136)=FALSE,LEN(F136)-LEN(SUBSTITUTE(F136,";",""))=0),"FORMAT_;",IF(OR(AND(E136="Designated Entity LEI",LEN(F136)&lt;&gt;20),AND(G136="{LEI}",LEN(F136)&lt;&gt;0,LEN(F136)&lt;20),AND(G136="{ISIN}",LEN(F136)&lt;&gt;0,LEN(F136)&lt;12),AND(LEN(F136)&lt;&gt;20,E136="Retaining entity LEI",ISBLANK(F136)=FALSE),AND(E136="Instrument ISIN",ISBLANK(F136)=FALSE,LEN(F136)&gt;0,LEN(F136)&lt;11),AND(D136="M",LEFT(G136,4)="{DAT",LEN(F136)&lt;&gt;10)),"FORMAT_LEN",IF(OR(AND(F136&lt;&gt;"",LEFT(G136,4)&lt;&gt;"{TEX",ISNUMBER(SUMPRODUCT(FIND(MID(F136,ROW(INDIRECT("1:"&amp;LEN(F136))),1),W136)))=FALSE),AND(F136&lt;&gt;"",LEFT(G136,4)&lt;&gt;"{TEX",ISERROR(SUMPRODUCT(SEARCH(MID(F136,ROW(INDIRECT("1:"&amp;LEN(TRIM(F136)))),1)," "&amp;W136&amp;CHAR(10)&amp;"""")))=TRUE)),"FORMAT_CHAR",IF(LEFT(G136,4)="{TEX","TEXT","UNK")))))))))))))))))))))))))</f>
        <v>TEXT</v>
      </c>
      <c r="V136" s="126" t="b" cm="1">
        <f t="array" aca="1" ref="V136" ca="1">IF(OR(LEN(F136)&gt;P136+1),FALSE,IF(LEFT(G136,5)="{TEXT",TRUE,IF(AND(ISBLANK(F136)=FALSE,G136="{DATE_TEXT-YYYY-MM-DD}",LEN(F136)&lt;&gt;10),FALSE,IF(AND(ISBLANK(F136)=FALSE,ISNUMBER(SUMPRODUCT(SEARCH(MID(F136,ROW(INDIRECT("1:"&amp;LEN(TRIM(F136)))),1)," "&amp;W136&amp;CHAR(10)&amp;"""")))=FALSE),FALSE,TRUE))))</f>
        <v>1</v>
      </c>
      <c r="W136" s="127" t="str">
        <f>IF(G136="{Applicable/N/A}","N/Aplicable",IF(E136="Designated Entity LEI","ABCDEFGHIJKLMNOPQRSTUVWXYZ0123456789",IF(OR(G136="{ISIN}",G136="{LEI}"),";ABCDEFGHIJKLMNOPQRSTUVWXYZ0123456789",IF(G136="{Master Trust/Other}","Master TuOhe",IF(E136="Securitisation type","Privateublc",IF(LEFT(G136,4)="{CA_",Val!B$21,IF(G136="{COUNTRY_EU_LIST}"," ;abcdefghijklmnopqrstuvwxyzABCDEFGHIJKLMNOPQRSTUVWXYZ0123456789",IF(OR(G136="{NOTIFICATION ID}",G136="{SECURITISATION ID}"),Val!B$15,IF(G136="{COUNTRY_EU}"," ;abcdefghijklmnopqrstuvwxyzABCDEFGHIJKLMNOPQRSTUVWXYZ",IF(G136="{Confirmed/Unconfirmed}","ConfirmedUnc",IF(G136="{Confirmed/Unconfirmed/N/A}","Confirmed/UncNA",IF(LEFT(G136,4)="{DAT","0123456789-",IF(LEFT(G136,4)="{Y/N","YN",IF(OR(LEFT(G136,4)="{N/A",LEFT(G136,4)="{LIS",LEFT(G136,4)="{No ",LEFT(G136,4)="{SEC",LEFT(G136,4)="{Mas"),Val!B$20,IF(LEFT(G136,4)="{TEX",Val!B$21,IF(LEFT(G136,4)="{ALP",Val!B$20,IF(LEFT(G136,4)="{COU",Val!B$20)))))))))))))))))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6" s="132"/>
      <c r="Y136" s="132"/>
      <c r="Z136" s="132"/>
      <c r="AA136" s="132"/>
      <c r="AB136" s="134"/>
      <c r="AC136" s="134"/>
      <c r="AD136" s="132"/>
      <c r="AE136" s="132"/>
      <c r="AF136" s="132"/>
      <c r="AG136" s="129" t="s">
        <v>924</v>
      </c>
      <c r="AH136" s="132"/>
      <c r="AI136" s="117"/>
      <c r="AJ136" s="132"/>
      <c r="AK136" s="75"/>
    </row>
    <row r="137" spans="1:37" s="2" customFormat="1" ht="105" x14ac:dyDescent="0.25">
      <c r="A137" s="15" t="s">
        <v>1285</v>
      </c>
      <c r="B137" s="16" t="s">
        <v>590</v>
      </c>
      <c r="C137" s="20" t="s">
        <v>559</v>
      </c>
      <c r="D137" s="21" t="s">
        <v>52</v>
      </c>
      <c r="E137" s="22" t="s">
        <v>567</v>
      </c>
      <c r="F137" s="22" t="s">
        <v>175</v>
      </c>
      <c r="G137" s="61" t="s">
        <v>190</v>
      </c>
      <c r="H137" s="150" t="s">
        <v>568</v>
      </c>
      <c r="I137" s="93" t="s">
        <v>1371</v>
      </c>
      <c r="J137" s="153" t="s">
        <v>562</v>
      </c>
      <c r="K137" s="144"/>
      <c r="L137" s="144" t="s">
        <v>554</v>
      </c>
      <c r="M137" s="144" t="s">
        <v>171</v>
      </c>
      <c r="N137" s="145" t="s">
        <v>555</v>
      </c>
      <c r="O137" s="126">
        <f t="shared" ca="1" si="10"/>
        <v>1</v>
      </c>
      <c r="P137" s="126">
        <v>12</v>
      </c>
      <c r="Q137" s="127" t="str">
        <f ca="1">IF(AND(E137="Last notification date",MONTH(TODAY())&gt;9,DAY(TODAY())&gt;9),YEAR(TODAY())&amp;"-"&amp;MONTH(TODAY())&amp;"-"&amp;DAY(TODAY()),IF(AND(E137="Last notification date",MONTH(TODAY())&lt;9,DAY(TODAY())&lt;10),YEAR(TODAY())&amp;"-0"&amp;MONTH(TODAY())&amp;"-0"&amp;DAY(TODAY()),IF(AND(E137="Last notification date",MONTH(TODAY())&gt;9,DAY(TODAY())&lt;10),YEAR(TODAY())&amp;"-"&amp;MONTH(TODAY())&amp;"-0"&amp;DAY(TODAY()),IF(AND(E137="Last notification date",MONTH(TODAY())&lt;10,DAY(TODAY())&gt;9),YEAR(TODAY())&amp;"-0"&amp;MONTH(TODAY())&amp;"-"&amp;DAY(TODAY()),IF(LEFT(G137,4)="{SEC","SEC ID",IF(LEFT(G137,4)="{DAT","DATE",IF(LEFT(G137,4)="{TEX",Val!B$21,IF(LEFT(G137,4)="{ALP",Val!B$20,IF(LEFT(G137,4)="{COU",Val!B$20,IF(OR(LEFT(G137,4)="{ISI",LEFT(G137,4)="{LEI"),Val!B$17,IF(OR(LEFT(G137,4)="{CA_",LEFT(G137,4)="{Mas",LEFT(G137,4)="{Y/N",LEFT(G137,4)="{No ",LEFT(G137,4)="{N/A",LEFT(G137,4)="{Con",LEFT(G137,4)="{LIS"),"LIST","")))))))))))</f>
        <v>LIST</v>
      </c>
      <c r="R137" s="126">
        <f t="shared" si="11"/>
        <v>9</v>
      </c>
      <c r="S137" s="128"/>
      <c r="T137" s="126" t="str">
        <f t="shared" si="12"/>
        <v>UNK</v>
      </c>
      <c r="U137" s="126" t="str" cm="1">
        <f t="array" aca="1" ref="U137" ca="1">IF(AND(E137="Payment exemption explanation",ISBLANK(F137)=FALSE,F$77="Confirmed"),"FORMAT",IF(AND(E137="Historical Default and Loss Performance Data location",F$3="Public",ISBLANK(F137)=TRUE),"FORMAT",IF(AND(E136="Subject to severe clawback",F136="Y",ISBLANK(F137)=TRUE),"FORMAT",IF(AND(E136="Subject to severe clawback",F136="N",ISBLANK(F137)=FALSE),"FORMAT",IF(AND(OR(E137="Credit granting criteria supervision comment",E137="Credit granting criteria compliance comment"),ISBLANK(F137)=FALSE,OR(AND(F$34="N",E532="Originator (or original lender) is not a Credit institution"),AND(F$37="N",E$37="Originator (or original lender) is not a Credit institution"))),"FORMAT_S17",IF(AND(C137="STSS60",E137="Location of Liability cash flow model",ISBLANK(F137)=TRUE,F$3="Public"),"FORMAT_S60",IF(AND(C137="STSS58",E137="Historical Default and Loss Performance Data location",ISBLANK(F137)=TRUE,F$3="Public"),"FORMAT_S37",IF(AND(E137="Sponsor LEI",ISBLANK(F137)=TRUE,ISBLANK(F$8)=TRUE),"FORMAT_LEI",IF(AND(E137="Originator LEI",ISBLANK(F137)=TRUE,ISBLANK(F$11)=TRUE),"FORMAT_LEI",IF(OR(T137="EMPTY",P137+1&lt;LEN(F137),AND(G136="{Confirmed/Unconfirmed/N/A}",S137="N/A",F136="N/A",F137&lt;&gt;"")),"FORMAT",IF(OR(AND(E137="Non-ABCP securitisation unique identifier",MID(F137,21,1)&lt;&gt;"N"),AND(E137="ABCP transaction unique identifier",MID(F137,21,1)&lt;&gt;"T"),AND(E137="ABCP programme unique identifier",MID(F137,21,1)&lt;&gt;"P")),"FORMAT_SEC_ID",IF(AND(E137="Underlying exposures classification",F137&lt;&gt;"residential mortgages",F137&lt;&gt;"commercial mortgages",F137&lt;&gt;"credit facilities provided to individuals for personal, family or household consumption purposes",F137&lt;&gt;"credit facilities, including loans and leases, provided to any type of enterprise or corporation",F137&lt;&gt;"auto loans/leases",F137&lt;&gt;"credit-card receivables",F137&lt;&gt;"trade receivables",F137&lt;&gt;"others"),"FORMAT_LIST",IF(AND(E137="Instrument code",LEN(F137)-LEN(SUBSTITUTE(F137,";",""))&lt;&gt;LEN(F136)-LEN(SUBSTITUTE(F136,";",""))),"FORMAT_;",IF(AND(E137="Sponsor country (if multiple countries)",LEN(F137)-LEN(SUBSTITUTE(F137,";",""))&lt;&gt;LEN(F$11)-LEN(SUBSTITUTE(F$11,";",""))),"FORMAT_;",IF(AND(E137="Sponsor country (if multiple countries)",ISBLANK(F137)=FALSE,LEN(F137)-LEN(SUBSTITUTE(F137,";",""))=0),"FORMAT_;",IF(AND(E137="Sponsor country (if multiple countries)",ISBLANK(F137)=TRUE,LEN(F$11)-LEN(SUBSTITUTE(F$11,";",""))&lt;&gt;0),"FORMAT_;",IF(AND(E137="Originator country  (if multiple countries)",LEN(F137)-LEN(SUBSTITUTE(F137,";",""))&lt;&gt;0,ISBLANK(F137)=FALSE,LEN(F137)-LEN(SUBSTITUTE(F137,";",""))&lt;&gt;LEN(F$8)-LEN(SUBSTITUTE(F$8,";",""))),"FORMAT_;",IF(AND(E137="Originator country  (if multiple countries)",ISBLANK(F137)=FALSE,LEN(F137)-LEN(SUBSTITUTE(F137,";",""))=0),"FORMAT_;",IF(AND(E137="Originator country  (if multiple countries)",ISBLANK(F137)=TRUE,LEN(F$8)-LEN(SUBSTITUTE(F$8,";",""))&lt;&gt;0),"FORMAT_;",IF(AND(E137="Original lender country (if multiple countries)",ISBLANK(F137)=FALSE,LEN(F137)-LEN(SUBSTITUTE(F137,";",""))&lt;&gt;0,LEN(F137)-LEN(SUBSTITUTE(F137,";",""))&lt;&gt;LEN(F$14)-LEN(SUBSTITUTE(F$14,";",""))),"FORMAT_;",IF(AND(E137="Original lender country (if multiple countries)",ISBLANK(F137)=TRUE,LEN(F$14)-LEN(SUBSTITUTE(F$14,";",""))&lt;&gt;0),"FORMAT_;",IF(AND(E137="Original lender country (if multiple countries)",ISBLANK(F137)=FALSE,LEN(F137)-LEN(SUBSTITUTE(F137,";",""))=0),"FORMAT_;",IF(OR(AND(E137="Designated Entity LEI",LEN(F137)&lt;&gt;20),AND(G137="{LEI}",LEN(F137)&lt;&gt;0,LEN(F137)&lt;20),AND(G137="{ISIN}",LEN(F137)&lt;&gt;0,LEN(F137)&lt;12),AND(LEN(F137)&lt;&gt;20,E137="Retaining entity LEI",ISBLANK(F137)=FALSE),AND(E137="Instrument ISIN",ISBLANK(F137)=FALSE,LEN(F137)&gt;0,LEN(F137)&lt;11),AND(D137="M",LEFT(G137,4)="{DAT",LEN(F137)&lt;&gt;10)),"FORMAT_LEN",IF(OR(AND(F137&lt;&gt;"",LEFT(G137,4)&lt;&gt;"{TEX",ISNUMBER(SUMPRODUCT(FIND(MID(F137,ROW(INDIRECT("1:"&amp;LEN(F137))),1),W137)))=FALSE),AND(F137&lt;&gt;"",LEFT(G137,4)&lt;&gt;"{TEX",ISERROR(SUMPRODUCT(SEARCH(MID(F137,ROW(INDIRECT("1:"&amp;LEN(TRIM(F137)))),1)," "&amp;W137&amp;CHAR(10)&amp;"""")))=TRUE)),"FORMAT_CHAR",IF(LEFT(G137,4)="{TEX","TEXT","UNK")))))))))))))))))))))))))</f>
        <v>UNK</v>
      </c>
      <c r="V137" s="126" t="b" cm="1">
        <f t="array" aca="1" ref="V137" ca="1">IF(OR(LEN(F137)&gt;P137+1),FALSE,IF(LEFT(G137,5)="{TEXT",TRUE,IF(AND(ISBLANK(F137)=FALSE,G137="{DATE_TEXT-YYYY-MM-DD}",LEN(F137)&lt;&gt;10),FALSE,IF(AND(ISBLANK(F137)=FALSE,ISNUMBER(SUMPRODUCT(SEARCH(MID(F137,ROW(INDIRECT("1:"&amp;LEN(TRIM(F137)))),1)," "&amp;W137&amp;CHAR(10)&amp;"""")))=FALSE),FALSE,TRUE))))</f>
        <v>1</v>
      </c>
      <c r="W137" s="127" t="str">
        <f>IF(G137="{Applicable/N/A}","N/Aplicable",IF(E137="Designated Entity LEI","ABCDEFGHIJKLMNOPQRSTUVWXYZ0123456789",IF(OR(G137="{ISIN}",G137="{LEI}"),";ABCDEFGHIJKLMNOPQRSTUVWXYZ0123456789",IF(G137="{Master Trust/Other}","Master TuOhe",IF(E137="Securitisation type","Privateublc",IF(LEFT(G137,4)="{CA_",Val!B$21,IF(G137="{COUNTRY_EU_LIST}"," ;abcdefghijklmnopqrstuvwxyzABCDEFGHIJKLMNOPQRSTUVWXYZ0123456789",IF(OR(G137="{NOTIFICATION ID}",G137="{SECURITISATION ID}"),Val!B$15,IF(G137="{COUNTRY_EU}"," ;abcdefghijklmnopqrstuvwxyzABCDEFGHIJKLMNOPQRSTUVWXYZ",IF(G137="{Confirmed/Unconfirmed}","ConfirmedUnc",IF(G137="{Confirmed/Unconfirmed/N/A}","Confirmed/UncNA",IF(LEFT(G137,4)="{DAT","0123456789-",IF(LEFT(G137,4)="{Y/N","YN",IF(OR(LEFT(G137,4)="{N/A",LEFT(G137,4)="{LIS",LEFT(G137,4)="{No ",LEFT(G137,4)="{SEC",LEFT(G137,4)="{Mas"),Val!B$20,IF(LEFT(G137,4)="{TEX",Val!B$21,IF(LEFT(G137,4)="{ALP",Val!B$20,IF(LEFT(G137,4)="{COU",Val!B$20)))))))))))))))))</f>
        <v>ConfirmedUnc</v>
      </c>
      <c r="X137" s="132"/>
      <c r="Y137" s="132"/>
      <c r="Z137" s="132"/>
      <c r="AA137" s="132"/>
      <c r="AB137" s="134"/>
      <c r="AC137" s="134"/>
      <c r="AD137" s="132"/>
      <c r="AE137" s="132"/>
      <c r="AF137" s="132"/>
      <c r="AG137" s="129" t="s">
        <v>1437</v>
      </c>
      <c r="AH137" s="132"/>
      <c r="AI137" s="117"/>
      <c r="AJ137" s="132"/>
      <c r="AK137" s="75"/>
    </row>
    <row r="138" spans="1:37" s="2" customFormat="1" ht="140.44999999999999" customHeight="1" x14ac:dyDescent="0.25">
      <c r="A138" s="15" t="s">
        <v>1286</v>
      </c>
      <c r="B138" s="16" t="s">
        <v>598</v>
      </c>
      <c r="C138" s="30" t="s">
        <v>559</v>
      </c>
      <c r="D138" s="31" t="s">
        <v>46</v>
      </c>
      <c r="E138" s="26" t="s">
        <v>570</v>
      </c>
      <c r="F138" s="26" t="s">
        <v>1507</v>
      </c>
      <c r="G138" s="109" t="s">
        <v>114</v>
      </c>
      <c r="H138" s="151"/>
      <c r="I138" s="88" t="s">
        <v>1333</v>
      </c>
      <c r="J138" s="156" t="s">
        <v>562</v>
      </c>
      <c r="K138" s="141"/>
      <c r="L138" s="141" t="s">
        <v>554</v>
      </c>
      <c r="M138" s="141" t="s">
        <v>171</v>
      </c>
      <c r="N138" s="143" t="s">
        <v>555</v>
      </c>
      <c r="O138" s="126">
        <f t="shared" ca="1" si="10"/>
        <v>1</v>
      </c>
      <c r="P138" s="126">
        <v>5000</v>
      </c>
      <c r="Q138" s="127" t="str">
        <f ca="1">IF(AND(E138="Last notification date",MONTH(TODAY())&gt;9,DAY(TODAY())&gt;9),YEAR(TODAY())&amp;"-"&amp;MONTH(TODAY())&amp;"-"&amp;DAY(TODAY()),IF(AND(E138="Last notification date",MONTH(TODAY())&lt;9,DAY(TODAY())&lt;10),YEAR(TODAY())&amp;"-0"&amp;MONTH(TODAY())&amp;"-0"&amp;DAY(TODAY()),IF(AND(E138="Last notification date",MONTH(TODAY())&gt;9,DAY(TODAY())&lt;10),YEAR(TODAY())&amp;"-"&amp;MONTH(TODAY())&amp;"-0"&amp;DAY(TODAY()),IF(AND(E138="Last notification date",MONTH(TODAY())&lt;10,DAY(TODAY())&gt;9),YEAR(TODAY())&amp;"-0"&amp;MONTH(TODAY())&amp;"-"&amp;DAY(TODAY()),IF(LEFT(G138,4)="{SEC","SEC ID",IF(LEFT(G138,4)="{DAT","DATE",IF(LEFT(G138,4)="{TEX",Val!B$21,IF(LEFT(G138,4)="{ALP",Val!B$20,IF(LEFT(G138,4)="{COU",Val!B$20,IF(OR(LEFT(G138,4)="{ISI",LEFT(G138,4)="{LEI"),Val!B$17,IF(OR(LEFT(G138,4)="{CA_",LEFT(G138,4)="{Mas",LEFT(G138,4)="{Y/N",LEFT(G138,4)="{No ",LEFT(G138,4)="{N/A",LEFT(G138,4)="{Con",LEFT(G138,4)="{LIS"),"LIST","")))))))))))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38" s="126">
        <f t="shared" si="11"/>
        <v>405</v>
      </c>
      <c r="S138" s="128"/>
      <c r="T138" s="126" t="str">
        <f t="shared" si="12"/>
        <v>UNK</v>
      </c>
      <c r="U138" s="126" t="str" cm="1">
        <f t="array" aca="1" ref="U138" ca="1">IF(AND(E138="Payment exemption explanation",ISBLANK(F138)=FALSE,F$77="Confirmed"),"FORMAT",IF(AND(E138="Historical Default and Loss Performance Data location",F$3="Public",ISBLANK(F138)=TRUE),"FORMAT",IF(AND(E137="Subject to severe clawback",F137="Y",ISBLANK(F138)=TRUE),"FORMAT",IF(AND(E137="Subject to severe clawback",F137="N",ISBLANK(F138)=FALSE),"FORMAT",IF(AND(OR(E138="Credit granting criteria supervision comment",E138="Credit granting criteria compliance comment"),ISBLANK(F138)=FALSE,OR(AND(F$34="N",E533="Originator (or original lender) is not a Credit institution"),AND(F$37="N",E$37="Originator (or original lender) is not a Credit institution"))),"FORMAT_S17",IF(AND(C138="STSS60",E138="Location of Liability cash flow model",ISBLANK(F138)=TRUE,F$3="Public"),"FORMAT_S60",IF(AND(C138="STSS58",E138="Historical Default and Loss Performance Data location",ISBLANK(F138)=TRUE,F$3="Public"),"FORMAT_S37",IF(AND(E138="Sponsor LEI",ISBLANK(F138)=TRUE,ISBLANK(F$8)=TRUE),"FORMAT_LEI",IF(AND(E138="Originator LEI",ISBLANK(F138)=TRUE,ISBLANK(F$11)=TRUE),"FORMAT_LEI",IF(OR(T138="EMPTY",P138+1&lt;LEN(F138),AND(G137="{Confirmed/Unconfirmed/N/A}",S138="N/A",F137="N/A",F138&lt;&gt;"")),"FORMAT",IF(OR(AND(E138="Non-ABCP securitisation unique identifier",MID(F138,21,1)&lt;&gt;"N"),AND(E138="ABCP transaction unique identifier",MID(F138,21,1)&lt;&gt;"T"),AND(E138="ABCP programme unique identifier",MID(F138,21,1)&lt;&gt;"P")),"FORMAT_SEC_ID",IF(AND(E138="Underlying exposures classification",F138&lt;&gt;"residential mortgages",F138&lt;&gt;"commercial mortgages",F138&lt;&gt;"credit facilities provided to individuals for personal, family or household consumption purposes",F138&lt;&gt;"credit facilities, including loans and leases, provided to any type of enterprise or corporation",F138&lt;&gt;"auto loans/leases",F138&lt;&gt;"credit-card receivables",F138&lt;&gt;"trade receivables",F138&lt;&gt;"others"),"FORMAT_LIST",IF(AND(E138="Instrument code",LEN(F138)-LEN(SUBSTITUTE(F138,";",""))&lt;&gt;LEN(F137)-LEN(SUBSTITUTE(F137,";",""))),"FORMAT_;",IF(AND(E138="Sponsor country (if multiple countries)",LEN(F138)-LEN(SUBSTITUTE(F138,";",""))&lt;&gt;LEN(F$11)-LEN(SUBSTITUTE(F$11,";",""))),"FORMAT_;",IF(AND(E138="Sponsor country (if multiple countries)",ISBLANK(F138)=FALSE,LEN(F138)-LEN(SUBSTITUTE(F138,";",""))=0),"FORMAT_;",IF(AND(E138="Sponsor country (if multiple countries)",ISBLANK(F138)=TRUE,LEN(F$11)-LEN(SUBSTITUTE(F$11,";",""))&lt;&gt;0),"FORMAT_;",IF(AND(E138="Originator country  (if multiple countries)",LEN(F138)-LEN(SUBSTITUTE(F138,";",""))&lt;&gt;0,ISBLANK(F138)=FALSE,LEN(F138)-LEN(SUBSTITUTE(F138,";",""))&lt;&gt;LEN(F$8)-LEN(SUBSTITUTE(F$8,";",""))),"FORMAT_;",IF(AND(E138="Originator country  (if multiple countries)",ISBLANK(F138)=FALSE,LEN(F138)-LEN(SUBSTITUTE(F138,";",""))=0),"FORMAT_;",IF(AND(E138="Originator country  (if multiple countries)",ISBLANK(F138)=TRUE,LEN(F$8)-LEN(SUBSTITUTE(F$8,";",""))&lt;&gt;0),"FORMAT_;",IF(AND(E138="Original lender country (if multiple countries)",ISBLANK(F138)=FALSE,LEN(F138)-LEN(SUBSTITUTE(F138,";",""))&lt;&gt;0,LEN(F138)-LEN(SUBSTITUTE(F138,";",""))&lt;&gt;LEN(F$14)-LEN(SUBSTITUTE(F$14,";",""))),"FORMAT_;",IF(AND(E138="Original lender country (if multiple countries)",ISBLANK(F138)=TRUE,LEN(F$14)-LEN(SUBSTITUTE(F$14,";",""))&lt;&gt;0),"FORMAT_;",IF(AND(E138="Original lender country (if multiple countries)",ISBLANK(F138)=FALSE,LEN(F138)-LEN(SUBSTITUTE(F138,";",""))=0),"FORMAT_;",IF(OR(AND(E138="Designated Entity LEI",LEN(F138)&lt;&gt;20),AND(G138="{LEI}",LEN(F138)&lt;&gt;0,LEN(F138)&lt;20),AND(G138="{ISIN}",LEN(F138)&lt;&gt;0,LEN(F138)&lt;12),AND(LEN(F138)&lt;&gt;20,E138="Retaining entity LEI",ISBLANK(F138)=FALSE),AND(E138="Instrument ISIN",ISBLANK(F138)=FALSE,LEN(F138)&gt;0,LEN(F138)&lt;11),AND(D138="M",LEFT(G138,4)="{DAT",LEN(F138)&lt;&gt;10)),"FORMAT_LEN",IF(OR(AND(F138&lt;&gt;"",LEFT(G138,4)&lt;&gt;"{TEX",ISNUMBER(SUMPRODUCT(FIND(MID(F138,ROW(INDIRECT("1:"&amp;LEN(F138))),1),W138)))=FALSE),AND(F138&lt;&gt;"",LEFT(G138,4)&lt;&gt;"{TEX",ISERROR(SUMPRODUCT(SEARCH(MID(F138,ROW(INDIRECT("1:"&amp;LEN(TRIM(F138)))),1)," "&amp;W138&amp;CHAR(10)&amp;"""")))=TRUE)),"FORMAT_CHAR",IF(LEFT(G138,4)="{TEX","TEXT","UNK")))))))))))))))))))))))))</f>
        <v>TEXT</v>
      </c>
      <c r="V138" s="126" t="b" cm="1">
        <f t="array" aca="1" ref="V138" ca="1">IF(OR(LEN(F138)&gt;P138+1),FALSE,IF(LEFT(G138,5)="{TEXT",TRUE,IF(AND(ISBLANK(F138)=FALSE,G138="{DATE_TEXT-YYYY-MM-DD}",LEN(F138)&lt;&gt;10),FALSE,IF(AND(ISBLANK(F138)=FALSE,ISNUMBER(SUMPRODUCT(SEARCH(MID(F138,ROW(INDIRECT("1:"&amp;LEN(TRIM(F138)))),1)," "&amp;W138&amp;CHAR(10)&amp;"""")))=FALSE),FALSE,TRUE))))</f>
        <v>1</v>
      </c>
      <c r="W138" s="127" t="str">
        <f>IF(G138="{Applicable/N/A}","N/Aplicable",IF(E138="Designated Entity LEI","ABCDEFGHIJKLMNOPQRSTUVWXYZ0123456789",IF(OR(G138="{ISIN}",G138="{LEI}"),";ABCDEFGHIJKLMNOPQRSTUVWXYZ0123456789",IF(G138="{Master Trust/Other}","Master TuOhe",IF(E138="Securitisation type","Privateublc",IF(LEFT(G138,4)="{CA_",Val!B$21,IF(G138="{COUNTRY_EU_LIST}"," ;abcdefghijklmnopqrstuvwxyzABCDEFGHIJKLMNOPQRSTUVWXYZ0123456789",IF(OR(G138="{NOTIFICATION ID}",G138="{SECURITISATION ID}"),Val!B$15,IF(G138="{COUNTRY_EU}"," ;abcdefghijklmnopqrstuvwxyzABCDEFGHIJKLMNOPQRSTUVWXYZ",IF(G138="{Confirmed/Unconfirmed}","ConfirmedUnc",IF(G138="{Confirmed/Unconfirmed/N/A}","Confirmed/UncNA",IF(LEFT(G138,4)="{DAT","0123456789-",IF(LEFT(G138,4)="{Y/N","YN",IF(OR(LEFT(G138,4)="{N/A",LEFT(G138,4)="{LIS",LEFT(G138,4)="{No ",LEFT(G138,4)="{SEC",LEFT(G138,4)="{Mas"),Val!B$20,IF(LEFT(G138,4)="{TEX",Val!B$21,IF(LEFT(G138,4)="{ALP",Val!B$20,IF(LEFT(G138,4)="{COU",Val!B$20)))))))))))))))))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38" s="132"/>
      <c r="Y138" s="132"/>
      <c r="Z138" s="132"/>
      <c r="AA138" s="132"/>
      <c r="AB138" s="134"/>
      <c r="AC138" s="134"/>
      <c r="AD138" s="132"/>
      <c r="AE138" s="132"/>
      <c r="AF138" s="132"/>
      <c r="AG138" s="129" t="s">
        <v>925</v>
      </c>
      <c r="AH138" s="132"/>
      <c r="AI138" s="117"/>
      <c r="AJ138" s="132"/>
      <c r="AK138" s="75"/>
    </row>
    <row r="139" spans="1:37" s="2" customFormat="1" ht="105" x14ac:dyDescent="0.25">
      <c r="A139" s="15" t="s">
        <v>1287</v>
      </c>
      <c r="B139" s="16" t="s">
        <v>600</v>
      </c>
      <c r="C139" s="20" t="s">
        <v>572</v>
      </c>
      <c r="D139" s="21" t="s">
        <v>52</v>
      </c>
      <c r="E139" s="22" t="s">
        <v>573</v>
      </c>
      <c r="F139" s="22" t="s">
        <v>175</v>
      </c>
      <c r="G139" s="61" t="s">
        <v>190</v>
      </c>
      <c r="H139" s="150" t="s">
        <v>574</v>
      </c>
      <c r="I139" s="93" t="s">
        <v>1371</v>
      </c>
      <c r="J139" s="152" t="s">
        <v>575</v>
      </c>
      <c r="K139" s="140" t="s">
        <v>576</v>
      </c>
      <c r="L139" s="140" t="s">
        <v>577</v>
      </c>
      <c r="M139" s="140" t="s">
        <v>171</v>
      </c>
      <c r="N139" s="142" t="s">
        <v>578</v>
      </c>
      <c r="O139" s="126">
        <f t="shared" ca="1" si="10"/>
        <v>1</v>
      </c>
      <c r="P139" s="126">
        <v>12</v>
      </c>
      <c r="Q139" s="127" t="str">
        <f ca="1">IF(AND(E139="Last notification date",MONTH(TODAY())&gt;9,DAY(TODAY())&gt;9),YEAR(TODAY())&amp;"-"&amp;MONTH(TODAY())&amp;"-"&amp;DAY(TODAY()),IF(AND(E139="Last notification date",MONTH(TODAY())&lt;9,DAY(TODAY())&lt;10),YEAR(TODAY())&amp;"-0"&amp;MONTH(TODAY())&amp;"-0"&amp;DAY(TODAY()),IF(AND(E139="Last notification date",MONTH(TODAY())&gt;9,DAY(TODAY())&lt;10),YEAR(TODAY())&amp;"-"&amp;MONTH(TODAY())&amp;"-0"&amp;DAY(TODAY()),IF(AND(E139="Last notification date",MONTH(TODAY())&lt;10,DAY(TODAY())&gt;9),YEAR(TODAY())&amp;"-0"&amp;MONTH(TODAY())&amp;"-"&amp;DAY(TODAY()),IF(LEFT(G139,4)="{SEC","SEC ID",IF(LEFT(G139,4)="{DAT","DATE",IF(LEFT(G139,4)="{TEX",Val!B$21,IF(LEFT(G139,4)="{ALP",Val!B$20,IF(LEFT(G139,4)="{COU",Val!B$20,IF(OR(LEFT(G139,4)="{ISI",LEFT(G139,4)="{LEI"),Val!B$17,IF(OR(LEFT(G139,4)="{CA_",LEFT(G139,4)="{Mas",LEFT(G139,4)="{Y/N",LEFT(G139,4)="{No ",LEFT(G139,4)="{N/A",LEFT(G139,4)="{Con",LEFT(G139,4)="{LIS"),"LIST","")))))))))))</f>
        <v>LIST</v>
      </c>
      <c r="R139" s="126">
        <f t="shared" si="11"/>
        <v>9</v>
      </c>
      <c r="S139" s="128"/>
      <c r="T139" s="126" t="str">
        <f t="shared" si="12"/>
        <v>UNK</v>
      </c>
      <c r="U139" s="126" t="str" cm="1">
        <f t="array" aca="1" ref="U139" ca="1">IF(AND(E139="Payment exemption explanation",ISBLANK(F139)=FALSE,F$77="Confirmed"),"FORMAT",IF(AND(E139="Historical Default and Loss Performance Data location",F$3="Public",ISBLANK(F139)=TRUE),"FORMAT",IF(AND(E138="Subject to severe clawback",F138="Y",ISBLANK(F139)=TRUE),"FORMAT",IF(AND(E138="Subject to severe clawback",F138="N",ISBLANK(F139)=FALSE),"FORMAT",IF(AND(OR(E139="Credit granting criteria supervision comment",E139="Credit granting criteria compliance comment"),ISBLANK(F139)=FALSE,OR(AND(F$34="N",E534="Originator (or original lender) is not a Credit institution"),AND(F$37="N",E$37="Originator (or original lender) is not a Credit institution"))),"FORMAT_S17",IF(AND(C139="STSS60",E139="Location of Liability cash flow model",ISBLANK(F139)=TRUE,F$3="Public"),"FORMAT_S60",IF(AND(C139="STSS58",E139="Historical Default and Loss Performance Data location",ISBLANK(F139)=TRUE,F$3="Public"),"FORMAT_S37",IF(AND(E139="Sponsor LEI",ISBLANK(F139)=TRUE,ISBLANK(F$8)=TRUE),"FORMAT_LEI",IF(AND(E139="Originator LEI",ISBLANK(F139)=TRUE,ISBLANK(F$11)=TRUE),"FORMAT_LEI",IF(OR(T139="EMPTY",P139+1&lt;LEN(F139),AND(G138="{Confirmed/Unconfirmed/N/A}",S139="N/A",F138="N/A",F139&lt;&gt;"")),"FORMAT",IF(OR(AND(E139="Non-ABCP securitisation unique identifier",MID(F139,21,1)&lt;&gt;"N"),AND(E139="ABCP transaction unique identifier",MID(F139,21,1)&lt;&gt;"T"),AND(E139="ABCP programme unique identifier",MID(F139,21,1)&lt;&gt;"P")),"FORMAT_SEC_ID",IF(AND(E139="Underlying exposures classification",F139&lt;&gt;"residential mortgages",F139&lt;&gt;"commercial mortgages",F139&lt;&gt;"credit facilities provided to individuals for personal, family or household consumption purposes",F139&lt;&gt;"credit facilities, including loans and leases, provided to any type of enterprise or corporation",F139&lt;&gt;"auto loans/leases",F139&lt;&gt;"credit-card receivables",F139&lt;&gt;"trade receivables",F139&lt;&gt;"others"),"FORMAT_LIST",IF(AND(E139="Instrument code",LEN(F139)-LEN(SUBSTITUTE(F139,";",""))&lt;&gt;LEN(F138)-LEN(SUBSTITUTE(F138,";",""))),"FORMAT_;",IF(AND(E139="Sponsor country (if multiple countries)",LEN(F139)-LEN(SUBSTITUTE(F139,";",""))&lt;&gt;LEN(F$11)-LEN(SUBSTITUTE(F$11,";",""))),"FORMAT_;",IF(AND(E139="Sponsor country (if multiple countries)",ISBLANK(F139)=FALSE,LEN(F139)-LEN(SUBSTITUTE(F139,";",""))=0),"FORMAT_;",IF(AND(E139="Sponsor country (if multiple countries)",ISBLANK(F139)=TRUE,LEN(F$11)-LEN(SUBSTITUTE(F$11,";",""))&lt;&gt;0),"FORMAT_;",IF(AND(E139="Originator country  (if multiple countries)",LEN(F139)-LEN(SUBSTITUTE(F139,";",""))&lt;&gt;0,ISBLANK(F139)=FALSE,LEN(F139)-LEN(SUBSTITUTE(F139,";",""))&lt;&gt;LEN(F$8)-LEN(SUBSTITUTE(F$8,";",""))),"FORMAT_;",IF(AND(E139="Originator country  (if multiple countries)",ISBLANK(F139)=FALSE,LEN(F139)-LEN(SUBSTITUTE(F139,";",""))=0),"FORMAT_;",IF(AND(E139="Originator country  (if multiple countries)",ISBLANK(F139)=TRUE,LEN(F$8)-LEN(SUBSTITUTE(F$8,";",""))&lt;&gt;0),"FORMAT_;",IF(AND(E139="Original lender country (if multiple countries)",ISBLANK(F139)=FALSE,LEN(F139)-LEN(SUBSTITUTE(F139,";",""))&lt;&gt;0,LEN(F139)-LEN(SUBSTITUTE(F139,";",""))&lt;&gt;LEN(F$14)-LEN(SUBSTITUTE(F$14,";",""))),"FORMAT_;",IF(AND(E139="Original lender country (if multiple countries)",ISBLANK(F139)=TRUE,LEN(F$14)-LEN(SUBSTITUTE(F$14,";",""))&lt;&gt;0),"FORMAT_;",IF(AND(E139="Original lender country (if multiple countries)",ISBLANK(F139)=FALSE,LEN(F139)-LEN(SUBSTITUTE(F139,";",""))=0),"FORMAT_;",IF(OR(AND(E139="Designated Entity LEI",LEN(F139)&lt;&gt;20),AND(G139="{LEI}",LEN(F139)&lt;&gt;0,LEN(F139)&lt;20),AND(G139="{ISIN}",LEN(F139)&lt;&gt;0,LEN(F139)&lt;12),AND(LEN(F139)&lt;&gt;20,E139="Retaining entity LEI",ISBLANK(F139)=FALSE),AND(E139="Instrument ISIN",ISBLANK(F139)=FALSE,LEN(F139)&gt;0,LEN(F139)&lt;11),AND(D139="M",LEFT(G139,4)="{DAT",LEN(F139)&lt;&gt;10)),"FORMAT_LEN",IF(OR(AND(F139&lt;&gt;"",LEFT(G139,4)&lt;&gt;"{TEX",ISNUMBER(SUMPRODUCT(FIND(MID(F139,ROW(INDIRECT("1:"&amp;LEN(F139))),1),W139)))=FALSE),AND(F139&lt;&gt;"",LEFT(G139,4)&lt;&gt;"{TEX",ISERROR(SUMPRODUCT(SEARCH(MID(F139,ROW(INDIRECT("1:"&amp;LEN(TRIM(F139)))),1)," "&amp;W139&amp;CHAR(10)&amp;"""")))=TRUE)),"FORMAT_CHAR",IF(LEFT(G139,4)="{TEX","TEXT","UNK")))))))))))))))))))))))))</f>
        <v>UNK</v>
      </c>
      <c r="V139" s="126" t="b" cm="1">
        <f t="array" aca="1" ref="V139" ca="1">IF(OR(LEN(F139)&gt;P139+1),FALSE,IF(LEFT(G139,5)="{TEXT",TRUE,IF(AND(ISBLANK(F139)=FALSE,G139="{DATE_TEXT-YYYY-MM-DD}",LEN(F139)&lt;&gt;10),FALSE,IF(AND(ISBLANK(F139)=FALSE,ISNUMBER(SUMPRODUCT(SEARCH(MID(F139,ROW(INDIRECT("1:"&amp;LEN(TRIM(F139)))),1)," "&amp;W139&amp;CHAR(10)&amp;"""")))=FALSE),FALSE,TRUE))))</f>
        <v>1</v>
      </c>
      <c r="W139" s="127" t="str">
        <f>IF(G139="{Applicable/N/A}","N/Aplicable",IF(E139="Designated Entity LEI","ABCDEFGHIJKLMNOPQRSTUVWXYZ0123456789",IF(OR(G139="{ISIN}",G139="{LEI}"),";ABCDEFGHIJKLMNOPQRSTUVWXYZ0123456789",IF(G139="{Master Trust/Other}","Master TuOhe",IF(E139="Securitisation type","Privateublc",IF(LEFT(G139,4)="{CA_",Val!B$21,IF(G139="{COUNTRY_EU_LIST}"," ;abcdefghijklmnopqrstuvwxyzABCDEFGHIJKLMNOPQRSTUVWXYZ0123456789",IF(OR(G139="{NOTIFICATION ID}",G139="{SECURITISATION ID}"),Val!B$15,IF(G139="{COUNTRY_EU}"," ;abcdefghijklmnopqrstuvwxyzABCDEFGHIJKLMNOPQRSTUVWXYZ",IF(G139="{Confirmed/Unconfirmed}","ConfirmedUnc",IF(G139="{Confirmed/Unconfirmed/N/A}","Confirmed/UncNA",IF(LEFT(G139,4)="{DAT","0123456789-",IF(LEFT(G139,4)="{Y/N","YN",IF(OR(LEFT(G139,4)="{N/A",LEFT(G139,4)="{LIS",LEFT(G139,4)="{No ",LEFT(G139,4)="{SEC",LEFT(G139,4)="{Mas"),Val!B$20,IF(LEFT(G139,4)="{TEX",Val!B$21,IF(LEFT(G139,4)="{ALP",Val!B$20,IF(LEFT(G139,4)="{COU",Val!B$20)))))))))))))))))</f>
        <v>ConfirmedUnc</v>
      </c>
      <c r="X139" s="132"/>
      <c r="Y139" s="132"/>
      <c r="Z139" s="132"/>
      <c r="AA139" s="132"/>
      <c r="AB139" s="134"/>
      <c r="AC139" s="134"/>
      <c r="AD139" s="132"/>
      <c r="AE139" s="132"/>
      <c r="AF139" s="132"/>
      <c r="AG139" s="129" t="s">
        <v>918</v>
      </c>
      <c r="AH139" s="132"/>
      <c r="AI139" s="117"/>
      <c r="AJ139" s="132"/>
      <c r="AK139" s="75"/>
    </row>
    <row r="140" spans="1:37" s="2" customFormat="1" ht="240.95" customHeight="1" x14ac:dyDescent="0.25">
      <c r="A140" s="15" t="s">
        <v>1288</v>
      </c>
      <c r="B140" s="16" t="s">
        <v>607</v>
      </c>
      <c r="C140" s="30" t="s">
        <v>572</v>
      </c>
      <c r="D140" s="31" t="s">
        <v>46</v>
      </c>
      <c r="E140" s="26" t="s">
        <v>580</v>
      </c>
      <c r="F140" s="64" t="s">
        <v>1508</v>
      </c>
      <c r="G140" s="109" t="s">
        <v>114</v>
      </c>
      <c r="H140" s="151"/>
      <c r="I140" s="88" t="s">
        <v>1333</v>
      </c>
      <c r="J140" s="156" t="s">
        <v>575</v>
      </c>
      <c r="K140" s="141" t="s">
        <v>576</v>
      </c>
      <c r="L140" s="141" t="s">
        <v>577</v>
      </c>
      <c r="M140" s="141" t="s">
        <v>171</v>
      </c>
      <c r="N140" s="143" t="s">
        <v>578</v>
      </c>
      <c r="O140" s="126">
        <f t="shared" ca="1" si="10"/>
        <v>1</v>
      </c>
      <c r="P140" s="126">
        <v>5000</v>
      </c>
      <c r="Q140" s="127" t="str">
        <f ca="1">IF(AND(E140="Last notification date",MONTH(TODAY())&gt;9,DAY(TODAY())&gt;9),YEAR(TODAY())&amp;"-"&amp;MONTH(TODAY())&amp;"-"&amp;DAY(TODAY()),IF(AND(E140="Last notification date",MONTH(TODAY())&lt;9,DAY(TODAY())&lt;10),YEAR(TODAY())&amp;"-0"&amp;MONTH(TODAY())&amp;"-0"&amp;DAY(TODAY()),IF(AND(E140="Last notification date",MONTH(TODAY())&gt;9,DAY(TODAY())&lt;10),YEAR(TODAY())&amp;"-"&amp;MONTH(TODAY())&amp;"-0"&amp;DAY(TODAY()),IF(AND(E140="Last notification date",MONTH(TODAY())&lt;10,DAY(TODAY())&gt;9),YEAR(TODAY())&amp;"-0"&amp;MONTH(TODAY())&amp;"-"&amp;DAY(TODAY()),IF(LEFT(G140,4)="{SEC","SEC ID",IF(LEFT(G140,4)="{DAT","DATE",IF(LEFT(G140,4)="{TEX",Val!B$21,IF(LEFT(G140,4)="{ALP",Val!B$20,IF(LEFT(G140,4)="{COU",Val!B$20,IF(OR(LEFT(G140,4)="{ISI",LEFT(G140,4)="{LEI"),Val!B$17,IF(OR(LEFT(G140,4)="{CA_",LEFT(G140,4)="{Mas",LEFT(G140,4)="{Y/N",LEFT(G140,4)="{No ",LEFT(G140,4)="{N/A",LEFT(G140,4)="{Con",LEFT(G140,4)="{LIS"),"LIST","")))))))))))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0" s="126">
        <f t="shared" si="11"/>
        <v>700</v>
      </c>
      <c r="S140" s="128"/>
      <c r="T140" s="126" t="str">
        <f t="shared" si="12"/>
        <v>UNK</v>
      </c>
      <c r="U140" s="126" t="str" cm="1">
        <f t="array" aca="1" ref="U140" ca="1">IF(AND(E140="Payment exemption explanation",ISBLANK(F140)=FALSE,F$77="Confirmed"),"FORMAT",IF(AND(E140="Historical Default and Loss Performance Data location",F$3="Public",ISBLANK(F140)=TRUE),"FORMAT",IF(AND(E139="Subject to severe clawback",F139="Y",ISBLANK(F140)=TRUE),"FORMAT",IF(AND(E139="Subject to severe clawback",F139="N",ISBLANK(F140)=FALSE),"FORMAT",IF(AND(OR(E140="Credit granting criteria supervision comment",E140="Credit granting criteria compliance comment"),ISBLANK(F140)=FALSE,OR(AND(F$34="N",E535="Originator (or original lender) is not a Credit institution"),AND(F$37="N",E$37="Originator (or original lender) is not a Credit institution"))),"FORMAT_S17",IF(AND(C140="STSS60",E140="Location of Liability cash flow model",ISBLANK(F140)=TRUE,F$3="Public"),"FORMAT_S60",IF(AND(C140="STSS58",E140="Historical Default and Loss Performance Data location",ISBLANK(F140)=TRUE,F$3="Public"),"FORMAT_S37",IF(AND(E140="Sponsor LEI",ISBLANK(F140)=TRUE,ISBLANK(F$8)=TRUE),"FORMAT_LEI",IF(AND(E140="Originator LEI",ISBLANK(F140)=TRUE,ISBLANK(F$11)=TRUE),"FORMAT_LEI",IF(OR(T140="EMPTY",P140+1&lt;LEN(F140),AND(G139="{Confirmed/Unconfirmed/N/A}",S140="N/A",F139="N/A",F140&lt;&gt;"")),"FORMAT",IF(OR(AND(E140="Non-ABCP securitisation unique identifier",MID(F140,21,1)&lt;&gt;"N"),AND(E140="ABCP transaction unique identifier",MID(F140,21,1)&lt;&gt;"T"),AND(E140="ABCP programme unique identifier",MID(F140,21,1)&lt;&gt;"P")),"FORMAT_SEC_ID",IF(AND(E140="Underlying exposures classification",F140&lt;&gt;"residential mortgages",F140&lt;&gt;"commercial mortgages",F140&lt;&gt;"credit facilities provided to individuals for personal, family or household consumption purposes",F140&lt;&gt;"credit facilities, including loans and leases, provided to any type of enterprise or corporation",F140&lt;&gt;"auto loans/leases",F140&lt;&gt;"credit-card receivables",F140&lt;&gt;"trade receivables",F140&lt;&gt;"others"),"FORMAT_LIST",IF(AND(E140="Instrument code",LEN(F140)-LEN(SUBSTITUTE(F140,";",""))&lt;&gt;LEN(F139)-LEN(SUBSTITUTE(F139,";",""))),"FORMAT_;",IF(AND(E140="Sponsor country (if multiple countries)",LEN(F140)-LEN(SUBSTITUTE(F140,";",""))&lt;&gt;LEN(F$11)-LEN(SUBSTITUTE(F$11,";",""))),"FORMAT_;",IF(AND(E140="Sponsor country (if multiple countries)",ISBLANK(F140)=FALSE,LEN(F140)-LEN(SUBSTITUTE(F140,";",""))=0),"FORMAT_;",IF(AND(E140="Sponsor country (if multiple countries)",ISBLANK(F140)=TRUE,LEN(F$11)-LEN(SUBSTITUTE(F$11,";",""))&lt;&gt;0),"FORMAT_;",IF(AND(E140="Originator country  (if multiple countries)",LEN(F140)-LEN(SUBSTITUTE(F140,";",""))&lt;&gt;0,ISBLANK(F140)=FALSE,LEN(F140)-LEN(SUBSTITUTE(F140,";",""))&lt;&gt;LEN(F$8)-LEN(SUBSTITUTE(F$8,";",""))),"FORMAT_;",IF(AND(E140="Originator country  (if multiple countries)",ISBLANK(F140)=FALSE,LEN(F140)-LEN(SUBSTITUTE(F140,";",""))=0),"FORMAT_;",IF(AND(E140="Originator country  (if multiple countries)",ISBLANK(F140)=TRUE,LEN(F$8)-LEN(SUBSTITUTE(F$8,";",""))&lt;&gt;0),"FORMAT_;",IF(AND(E140="Original lender country (if multiple countries)",ISBLANK(F140)=FALSE,LEN(F140)-LEN(SUBSTITUTE(F140,";",""))&lt;&gt;0,LEN(F140)-LEN(SUBSTITUTE(F140,";",""))&lt;&gt;LEN(F$14)-LEN(SUBSTITUTE(F$14,";",""))),"FORMAT_;",IF(AND(E140="Original lender country (if multiple countries)",ISBLANK(F140)=TRUE,LEN(F$14)-LEN(SUBSTITUTE(F$14,";",""))&lt;&gt;0),"FORMAT_;",IF(AND(E140="Original lender country (if multiple countries)",ISBLANK(F140)=FALSE,LEN(F140)-LEN(SUBSTITUTE(F140,";",""))=0),"FORMAT_;",IF(OR(AND(E140="Designated Entity LEI",LEN(F140)&lt;&gt;20),AND(G140="{LEI}",LEN(F140)&lt;&gt;0,LEN(F140)&lt;20),AND(G140="{ISIN}",LEN(F140)&lt;&gt;0,LEN(F140)&lt;12),AND(LEN(F140)&lt;&gt;20,E140="Retaining entity LEI",ISBLANK(F140)=FALSE),AND(E140="Instrument ISIN",ISBLANK(F140)=FALSE,LEN(F140)&gt;0,LEN(F140)&lt;11),AND(D140="M",LEFT(G140,4)="{DAT",LEN(F140)&lt;&gt;10)),"FORMAT_LEN",IF(OR(AND(F140&lt;&gt;"",LEFT(G140,4)&lt;&gt;"{TEX",ISNUMBER(SUMPRODUCT(FIND(MID(F140,ROW(INDIRECT("1:"&amp;LEN(F140))),1),W140)))=FALSE),AND(F140&lt;&gt;"",LEFT(G140,4)&lt;&gt;"{TEX",ISERROR(SUMPRODUCT(SEARCH(MID(F140,ROW(INDIRECT("1:"&amp;LEN(TRIM(F140)))),1)," "&amp;W140&amp;CHAR(10)&amp;"""")))=TRUE)),"FORMAT_CHAR",IF(LEFT(G140,4)="{TEX","TEXT","UNK")))))))))))))))))))))))))</f>
        <v>TEXT</v>
      </c>
      <c r="V140" s="126" t="b" cm="1">
        <f t="array" aca="1" ref="V140" ca="1">IF(OR(LEN(F140)&gt;P140+1),FALSE,IF(LEFT(G140,5)="{TEXT",TRUE,IF(AND(ISBLANK(F140)=FALSE,G140="{DATE_TEXT-YYYY-MM-DD}",LEN(F140)&lt;&gt;10),FALSE,IF(AND(ISBLANK(F140)=FALSE,ISNUMBER(SUMPRODUCT(SEARCH(MID(F140,ROW(INDIRECT("1:"&amp;LEN(TRIM(F140)))),1)," "&amp;W140&amp;CHAR(10)&amp;"""")))=FALSE),FALSE,TRUE))))</f>
        <v>1</v>
      </c>
      <c r="W140" s="127" t="str">
        <f>IF(G140="{Applicable/N/A}","N/Aplicable",IF(E140="Designated Entity LEI","ABCDEFGHIJKLMNOPQRSTUVWXYZ0123456789",IF(OR(G140="{ISIN}",G140="{LEI}"),";ABCDEFGHIJKLMNOPQRSTUVWXYZ0123456789",IF(G140="{Master Trust/Other}","Master TuOhe",IF(E140="Securitisation type","Privateublc",IF(LEFT(G140,4)="{CA_",Val!B$21,IF(G140="{COUNTRY_EU_LIST}"," ;abcdefghijklmnopqrstuvwxyzABCDEFGHIJKLMNOPQRSTUVWXYZ0123456789",IF(OR(G140="{NOTIFICATION ID}",G140="{SECURITISATION ID}"),Val!B$15,IF(G140="{COUNTRY_EU}"," ;abcdefghijklmnopqrstuvwxyzABCDEFGHIJKLMNOPQRSTUVWXYZ",IF(G140="{Confirmed/Unconfirmed}","ConfirmedUnc",IF(G140="{Confirmed/Unconfirmed/N/A}","Confirmed/UncNA",IF(LEFT(G140,4)="{DAT","0123456789-",IF(LEFT(G140,4)="{Y/N","YN",IF(OR(LEFT(G140,4)="{N/A",LEFT(G140,4)="{LIS",LEFT(G140,4)="{No ",LEFT(G140,4)="{SEC",LEFT(G140,4)="{Mas"),Val!B$20,IF(LEFT(G140,4)="{TEX",Val!B$21,IF(LEFT(G140,4)="{ALP",Val!B$20,IF(LEFT(G140,4)="{COU",Val!B$20)))))))))))))))))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0" s="132"/>
      <c r="Y140" s="132"/>
      <c r="Z140" s="132"/>
      <c r="AA140" s="132"/>
      <c r="AB140" s="134"/>
      <c r="AC140" s="134"/>
      <c r="AD140" s="132"/>
      <c r="AE140" s="132"/>
      <c r="AF140" s="132"/>
      <c r="AG140" s="129" t="s">
        <v>928</v>
      </c>
      <c r="AH140" s="132"/>
      <c r="AI140" s="117"/>
      <c r="AJ140" s="132"/>
      <c r="AK140" s="75"/>
    </row>
    <row r="141" spans="1:37" s="2" customFormat="1" ht="105" x14ac:dyDescent="0.25">
      <c r="A141" s="15" t="s">
        <v>1289</v>
      </c>
      <c r="B141" s="16" t="s">
        <v>609</v>
      </c>
      <c r="C141" s="20" t="s">
        <v>582</v>
      </c>
      <c r="D141" s="21" t="s">
        <v>52</v>
      </c>
      <c r="E141" s="22" t="s">
        <v>583</v>
      </c>
      <c r="F141" s="22" t="s">
        <v>175</v>
      </c>
      <c r="G141" s="61" t="s">
        <v>190</v>
      </c>
      <c r="H141" s="150" t="s">
        <v>584</v>
      </c>
      <c r="I141" s="93" t="s">
        <v>1371</v>
      </c>
      <c r="J141" s="152" t="s">
        <v>585</v>
      </c>
      <c r="K141" s="92" t="s">
        <v>586</v>
      </c>
      <c r="L141" s="140" t="s">
        <v>577</v>
      </c>
      <c r="M141" s="140" t="s">
        <v>171</v>
      </c>
      <c r="N141" s="142" t="s">
        <v>587</v>
      </c>
      <c r="O141" s="126">
        <f t="shared" ca="1" si="10"/>
        <v>1</v>
      </c>
      <c r="P141" s="126">
        <v>12</v>
      </c>
      <c r="Q141" s="127" t="str">
        <f ca="1">IF(AND(E141="Last notification date",MONTH(TODAY())&gt;9,DAY(TODAY())&gt;9),YEAR(TODAY())&amp;"-"&amp;MONTH(TODAY())&amp;"-"&amp;DAY(TODAY()),IF(AND(E141="Last notification date",MONTH(TODAY())&lt;9,DAY(TODAY())&lt;10),YEAR(TODAY())&amp;"-0"&amp;MONTH(TODAY())&amp;"-0"&amp;DAY(TODAY()),IF(AND(E141="Last notification date",MONTH(TODAY())&gt;9,DAY(TODAY())&lt;10),YEAR(TODAY())&amp;"-"&amp;MONTH(TODAY())&amp;"-0"&amp;DAY(TODAY()),IF(AND(E141="Last notification date",MONTH(TODAY())&lt;10,DAY(TODAY())&gt;9),YEAR(TODAY())&amp;"-0"&amp;MONTH(TODAY())&amp;"-"&amp;DAY(TODAY()),IF(LEFT(G141,4)="{SEC","SEC ID",IF(LEFT(G141,4)="{DAT","DATE",IF(LEFT(G141,4)="{TEX",Val!B$21,IF(LEFT(G141,4)="{ALP",Val!B$20,IF(LEFT(G141,4)="{COU",Val!B$20,IF(OR(LEFT(G141,4)="{ISI",LEFT(G141,4)="{LEI"),Val!B$17,IF(OR(LEFT(G141,4)="{CA_",LEFT(G141,4)="{Mas",LEFT(G141,4)="{Y/N",LEFT(G141,4)="{No ",LEFT(G141,4)="{N/A",LEFT(G141,4)="{Con",LEFT(G141,4)="{LIS"),"LIST","")))))))))))</f>
        <v>LIST</v>
      </c>
      <c r="R141" s="126">
        <f t="shared" si="11"/>
        <v>9</v>
      </c>
      <c r="S141" s="128"/>
      <c r="T141" s="126" t="str">
        <f t="shared" si="12"/>
        <v>UNK</v>
      </c>
      <c r="U141" s="126" t="str" cm="1">
        <f t="array" aca="1" ref="U141" ca="1">IF(AND(E141="Payment exemption explanation",ISBLANK(F141)=FALSE,F$77="Confirmed"),"FORMAT",IF(AND(E141="Historical Default and Loss Performance Data location",F$3="Public",ISBLANK(F141)=TRUE),"FORMAT",IF(AND(E140="Subject to severe clawback",F140="Y",ISBLANK(F141)=TRUE),"FORMAT",IF(AND(E140="Subject to severe clawback",F140="N",ISBLANK(F141)=FALSE),"FORMAT",IF(AND(OR(E141="Credit granting criteria supervision comment",E141="Credit granting criteria compliance comment"),ISBLANK(F141)=FALSE,OR(AND(F$34="N",E536="Originator (or original lender) is not a Credit institution"),AND(F$37="N",E$37="Originator (or original lender) is not a Credit institution"))),"FORMAT_S17",IF(AND(C141="STSS60",E141="Location of Liability cash flow model",ISBLANK(F141)=TRUE,F$3="Public"),"FORMAT_S60",IF(AND(C141="STSS58",E141="Historical Default and Loss Performance Data location",ISBLANK(F141)=TRUE,F$3="Public"),"FORMAT_S37",IF(AND(E141="Sponsor LEI",ISBLANK(F141)=TRUE,ISBLANK(F$8)=TRUE),"FORMAT_LEI",IF(AND(E141="Originator LEI",ISBLANK(F141)=TRUE,ISBLANK(F$11)=TRUE),"FORMAT_LEI",IF(OR(T141="EMPTY",P141+1&lt;LEN(F141),AND(G140="{Confirmed/Unconfirmed/N/A}",S141="N/A",F140="N/A",F141&lt;&gt;"")),"FORMAT",IF(OR(AND(E141="Non-ABCP securitisation unique identifier",MID(F141,21,1)&lt;&gt;"N"),AND(E141="ABCP transaction unique identifier",MID(F141,21,1)&lt;&gt;"T"),AND(E141="ABCP programme unique identifier",MID(F141,21,1)&lt;&gt;"P")),"FORMAT_SEC_ID",IF(AND(E141="Underlying exposures classification",F141&lt;&gt;"residential mortgages",F141&lt;&gt;"commercial mortgages",F141&lt;&gt;"credit facilities provided to individuals for personal, family or household consumption purposes",F141&lt;&gt;"credit facilities, including loans and leases, provided to any type of enterprise or corporation",F141&lt;&gt;"auto loans/leases",F141&lt;&gt;"credit-card receivables",F141&lt;&gt;"trade receivables",F141&lt;&gt;"others"),"FORMAT_LIST",IF(AND(E141="Instrument code",LEN(F141)-LEN(SUBSTITUTE(F141,";",""))&lt;&gt;LEN(F140)-LEN(SUBSTITUTE(F140,";",""))),"FORMAT_;",IF(AND(E141="Sponsor country (if multiple countries)",LEN(F141)-LEN(SUBSTITUTE(F141,";",""))&lt;&gt;LEN(F$11)-LEN(SUBSTITUTE(F$11,";",""))),"FORMAT_;",IF(AND(E141="Sponsor country (if multiple countries)",ISBLANK(F141)=FALSE,LEN(F141)-LEN(SUBSTITUTE(F141,";",""))=0),"FORMAT_;",IF(AND(E141="Sponsor country (if multiple countries)",ISBLANK(F141)=TRUE,LEN(F$11)-LEN(SUBSTITUTE(F$11,";",""))&lt;&gt;0),"FORMAT_;",IF(AND(E141="Originator country  (if multiple countries)",LEN(F141)-LEN(SUBSTITUTE(F141,";",""))&lt;&gt;0,ISBLANK(F141)=FALSE,LEN(F141)-LEN(SUBSTITUTE(F141,";",""))&lt;&gt;LEN(F$8)-LEN(SUBSTITUTE(F$8,";",""))),"FORMAT_;",IF(AND(E141="Originator country  (if multiple countries)",ISBLANK(F141)=FALSE,LEN(F141)-LEN(SUBSTITUTE(F141,";",""))=0),"FORMAT_;",IF(AND(E141="Originator country  (if multiple countries)",ISBLANK(F141)=TRUE,LEN(F$8)-LEN(SUBSTITUTE(F$8,";",""))&lt;&gt;0),"FORMAT_;",IF(AND(E141="Original lender country (if multiple countries)",ISBLANK(F141)=FALSE,LEN(F141)-LEN(SUBSTITUTE(F141,";",""))&lt;&gt;0,LEN(F141)-LEN(SUBSTITUTE(F141,";",""))&lt;&gt;LEN(F$14)-LEN(SUBSTITUTE(F$14,";",""))),"FORMAT_;",IF(AND(E141="Original lender country (if multiple countries)",ISBLANK(F141)=TRUE,LEN(F$14)-LEN(SUBSTITUTE(F$14,";",""))&lt;&gt;0),"FORMAT_;",IF(AND(E141="Original lender country (if multiple countries)",ISBLANK(F141)=FALSE,LEN(F141)-LEN(SUBSTITUTE(F141,";",""))=0),"FORMAT_;",IF(OR(AND(E141="Designated Entity LEI",LEN(F141)&lt;&gt;20),AND(G141="{LEI}",LEN(F141)&lt;&gt;0,LEN(F141)&lt;20),AND(G141="{ISIN}",LEN(F141)&lt;&gt;0,LEN(F141)&lt;12),AND(LEN(F141)&lt;&gt;20,E141="Retaining entity LEI",ISBLANK(F141)=FALSE),AND(E141="Instrument ISIN",ISBLANK(F141)=FALSE,LEN(F141)&gt;0,LEN(F141)&lt;11),AND(D141="M",LEFT(G141,4)="{DAT",LEN(F141)&lt;&gt;10)),"FORMAT_LEN",IF(OR(AND(F141&lt;&gt;"",LEFT(G141,4)&lt;&gt;"{TEX",ISNUMBER(SUMPRODUCT(FIND(MID(F141,ROW(INDIRECT("1:"&amp;LEN(F141))),1),W141)))=FALSE),AND(F141&lt;&gt;"",LEFT(G141,4)&lt;&gt;"{TEX",ISERROR(SUMPRODUCT(SEARCH(MID(F141,ROW(INDIRECT("1:"&amp;LEN(TRIM(F141)))),1)," "&amp;W141&amp;CHAR(10)&amp;"""")))=TRUE)),"FORMAT_CHAR",IF(LEFT(G141,4)="{TEX","TEXT","UNK")))))))))))))))))))))))))</f>
        <v>UNK</v>
      </c>
      <c r="V141" s="126" t="b" cm="1">
        <f t="array" aca="1" ref="V141" ca="1">IF(OR(LEN(F141)&gt;P141+1),FALSE,IF(LEFT(G141,5)="{TEXT",TRUE,IF(AND(ISBLANK(F141)=FALSE,G141="{DATE_TEXT-YYYY-MM-DD}",LEN(F141)&lt;&gt;10),FALSE,IF(AND(ISBLANK(F141)=FALSE,ISNUMBER(SUMPRODUCT(SEARCH(MID(F141,ROW(INDIRECT("1:"&amp;LEN(TRIM(F141)))),1)," "&amp;W141&amp;CHAR(10)&amp;"""")))=FALSE),FALSE,TRUE))))</f>
        <v>1</v>
      </c>
      <c r="W141" s="127" t="str">
        <f>IF(G141="{Applicable/N/A}","N/Aplicable",IF(E141="Designated Entity LEI","ABCDEFGHIJKLMNOPQRSTUVWXYZ0123456789",IF(OR(G141="{ISIN}",G141="{LEI}"),";ABCDEFGHIJKLMNOPQRSTUVWXYZ0123456789",IF(G141="{Master Trust/Other}","Master TuOhe",IF(E141="Securitisation type","Privateublc",IF(LEFT(G141,4)="{CA_",Val!B$21,IF(G141="{COUNTRY_EU_LIST}"," ;abcdefghijklmnopqrstuvwxyzABCDEFGHIJKLMNOPQRSTUVWXYZ0123456789",IF(OR(G141="{NOTIFICATION ID}",G141="{SECURITISATION ID}"),Val!B$15,IF(G141="{COUNTRY_EU}"," ;abcdefghijklmnopqrstuvwxyzABCDEFGHIJKLMNOPQRSTUVWXYZ",IF(G141="{Confirmed/Unconfirmed}","ConfirmedUnc",IF(G141="{Confirmed/Unconfirmed/N/A}","Confirmed/UncNA",IF(LEFT(G141,4)="{DAT","0123456789-",IF(LEFT(G141,4)="{Y/N","YN",IF(OR(LEFT(G141,4)="{N/A",LEFT(G141,4)="{LIS",LEFT(G141,4)="{No ",LEFT(G141,4)="{SEC",LEFT(G141,4)="{Mas"),Val!B$20,IF(LEFT(G141,4)="{TEX",Val!B$21,IF(LEFT(G141,4)="{ALP",Val!B$20,IF(LEFT(G141,4)="{COU",Val!B$20)))))))))))))))))</f>
        <v>ConfirmedUnc</v>
      </c>
      <c r="X141" s="132"/>
      <c r="Y141" s="132"/>
      <c r="Z141" s="132"/>
      <c r="AA141" s="132"/>
      <c r="AB141" s="134"/>
      <c r="AC141" s="134"/>
      <c r="AD141" s="132"/>
      <c r="AE141" s="132"/>
      <c r="AF141" s="132"/>
      <c r="AG141" s="129" t="s">
        <v>929</v>
      </c>
      <c r="AH141" s="132"/>
      <c r="AI141" s="117"/>
      <c r="AJ141" s="132"/>
      <c r="AK141" s="75"/>
    </row>
    <row r="142" spans="1:37" s="2" customFormat="1" ht="279" customHeight="1" x14ac:dyDescent="0.25">
      <c r="A142" s="15" t="s">
        <v>1290</v>
      </c>
      <c r="B142" s="16" t="s">
        <v>612</v>
      </c>
      <c r="C142" s="30" t="s">
        <v>582</v>
      </c>
      <c r="D142" s="31" t="s">
        <v>46</v>
      </c>
      <c r="E142" s="26" t="s">
        <v>589</v>
      </c>
      <c r="F142" s="64" t="s">
        <v>1509</v>
      </c>
      <c r="G142" s="109" t="s">
        <v>114</v>
      </c>
      <c r="H142" s="151"/>
      <c r="I142" s="88" t="s">
        <v>1333</v>
      </c>
      <c r="J142" s="156" t="s">
        <v>585</v>
      </c>
      <c r="K142" s="99" t="s">
        <v>586</v>
      </c>
      <c r="L142" s="141" t="s">
        <v>577</v>
      </c>
      <c r="M142" s="141" t="s">
        <v>171</v>
      </c>
      <c r="N142" s="143" t="s">
        <v>587</v>
      </c>
      <c r="O142" s="126">
        <f t="shared" ca="1" si="10"/>
        <v>1</v>
      </c>
      <c r="P142" s="126">
        <v>5000</v>
      </c>
      <c r="Q142" s="127" t="str">
        <f ca="1">IF(AND(E142="Last notification date",MONTH(TODAY())&gt;9,DAY(TODAY())&gt;9),YEAR(TODAY())&amp;"-"&amp;MONTH(TODAY())&amp;"-"&amp;DAY(TODAY()),IF(AND(E142="Last notification date",MONTH(TODAY())&lt;9,DAY(TODAY())&lt;10),YEAR(TODAY())&amp;"-0"&amp;MONTH(TODAY())&amp;"-0"&amp;DAY(TODAY()),IF(AND(E142="Last notification date",MONTH(TODAY())&gt;9,DAY(TODAY())&lt;10),YEAR(TODAY())&amp;"-"&amp;MONTH(TODAY())&amp;"-0"&amp;DAY(TODAY()),IF(AND(E142="Last notification date",MONTH(TODAY())&lt;10,DAY(TODAY())&gt;9),YEAR(TODAY())&amp;"-0"&amp;MONTH(TODAY())&amp;"-"&amp;DAY(TODAY()),IF(LEFT(G142,4)="{SEC","SEC ID",IF(LEFT(G142,4)="{DAT","DATE",IF(LEFT(G142,4)="{TEX",Val!B$21,IF(LEFT(G142,4)="{ALP",Val!B$20,IF(LEFT(G142,4)="{COU",Val!B$20,IF(OR(LEFT(G142,4)="{ISI",LEFT(G142,4)="{LEI"),Val!B$17,IF(OR(LEFT(G142,4)="{CA_",LEFT(G142,4)="{Mas",LEFT(G142,4)="{Y/N",LEFT(G142,4)="{No ",LEFT(G142,4)="{N/A",LEFT(G142,4)="{Con",LEFT(G142,4)="{LIS"),"LIST","")))))))))))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2" s="126">
        <f t="shared" si="11"/>
        <v>955</v>
      </c>
      <c r="S142" s="128"/>
      <c r="T142" s="126" t="str">
        <f t="shared" si="12"/>
        <v>UNK</v>
      </c>
      <c r="U142" s="126" t="str" cm="1">
        <f t="array" aca="1" ref="U142" ca="1">IF(AND(E142="Payment exemption explanation",ISBLANK(F142)=FALSE,F$77="Confirmed"),"FORMAT",IF(AND(E142="Historical Default and Loss Performance Data location",F$3="Public",ISBLANK(F142)=TRUE),"FORMAT",IF(AND(E141="Subject to severe clawback",F141="Y",ISBLANK(F142)=TRUE),"FORMAT",IF(AND(E141="Subject to severe clawback",F141="N",ISBLANK(F142)=FALSE),"FORMAT",IF(AND(OR(E142="Credit granting criteria supervision comment",E142="Credit granting criteria compliance comment"),ISBLANK(F142)=FALSE,OR(AND(F$34="N",E537="Originator (or original lender) is not a Credit institution"),AND(F$37="N",E$37="Originator (or original lender) is not a Credit institution"))),"FORMAT_S17",IF(AND(C142="STSS60",E142="Location of Liability cash flow model",ISBLANK(F142)=TRUE,F$3="Public"),"FORMAT_S60",IF(AND(C142="STSS58",E142="Historical Default and Loss Performance Data location",ISBLANK(F142)=TRUE,F$3="Public"),"FORMAT_S37",IF(AND(E142="Sponsor LEI",ISBLANK(F142)=TRUE,ISBLANK(F$8)=TRUE),"FORMAT_LEI",IF(AND(E142="Originator LEI",ISBLANK(F142)=TRUE,ISBLANK(F$11)=TRUE),"FORMAT_LEI",IF(OR(T142="EMPTY",P142+1&lt;LEN(F142),AND(G141="{Confirmed/Unconfirmed/N/A}",S142="N/A",F141="N/A",F142&lt;&gt;"")),"FORMAT",IF(OR(AND(E142="Non-ABCP securitisation unique identifier",MID(F142,21,1)&lt;&gt;"N"),AND(E142="ABCP transaction unique identifier",MID(F142,21,1)&lt;&gt;"T"),AND(E142="ABCP programme unique identifier",MID(F142,21,1)&lt;&gt;"P")),"FORMAT_SEC_ID",IF(AND(E142="Underlying exposures classification",F142&lt;&gt;"residential mortgages",F142&lt;&gt;"commercial mortgages",F142&lt;&gt;"credit facilities provided to individuals for personal, family or household consumption purposes",F142&lt;&gt;"credit facilities, including loans and leases, provided to any type of enterprise or corporation",F142&lt;&gt;"auto loans/leases",F142&lt;&gt;"credit-card receivables",F142&lt;&gt;"trade receivables",F142&lt;&gt;"others"),"FORMAT_LIST",IF(AND(E142="Instrument code",LEN(F142)-LEN(SUBSTITUTE(F142,";",""))&lt;&gt;LEN(F141)-LEN(SUBSTITUTE(F141,";",""))),"FORMAT_;",IF(AND(E142="Sponsor country (if multiple countries)",LEN(F142)-LEN(SUBSTITUTE(F142,";",""))&lt;&gt;LEN(F$11)-LEN(SUBSTITUTE(F$11,";",""))),"FORMAT_;",IF(AND(E142="Sponsor country (if multiple countries)",ISBLANK(F142)=FALSE,LEN(F142)-LEN(SUBSTITUTE(F142,";",""))=0),"FORMAT_;",IF(AND(E142="Sponsor country (if multiple countries)",ISBLANK(F142)=TRUE,LEN(F$11)-LEN(SUBSTITUTE(F$11,";",""))&lt;&gt;0),"FORMAT_;",IF(AND(E142="Originator country  (if multiple countries)",LEN(F142)-LEN(SUBSTITUTE(F142,";",""))&lt;&gt;0,ISBLANK(F142)=FALSE,LEN(F142)-LEN(SUBSTITUTE(F142,";",""))&lt;&gt;LEN(F$8)-LEN(SUBSTITUTE(F$8,";",""))),"FORMAT_;",IF(AND(E142="Originator country  (if multiple countries)",ISBLANK(F142)=FALSE,LEN(F142)-LEN(SUBSTITUTE(F142,";",""))=0),"FORMAT_;",IF(AND(E142="Originator country  (if multiple countries)",ISBLANK(F142)=TRUE,LEN(F$8)-LEN(SUBSTITUTE(F$8,";",""))&lt;&gt;0),"FORMAT_;",IF(AND(E142="Original lender country (if multiple countries)",ISBLANK(F142)=FALSE,LEN(F142)-LEN(SUBSTITUTE(F142,";",""))&lt;&gt;0,LEN(F142)-LEN(SUBSTITUTE(F142,";",""))&lt;&gt;LEN(F$14)-LEN(SUBSTITUTE(F$14,";",""))),"FORMAT_;",IF(AND(E142="Original lender country (if multiple countries)",ISBLANK(F142)=TRUE,LEN(F$14)-LEN(SUBSTITUTE(F$14,";",""))&lt;&gt;0),"FORMAT_;",IF(AND(E142="Original lender country (if multiple countries)",ISBLANK(F142)=FALSE,LEN(F142)-LEN(SUBSTITUTE(F142,";",""))=0),"FORMAT_;",IF(OR(AND(E142="Designated Entity LEI",LEN(F142)&lt;&gt;20),AND(G142="{LEI}",LEN(F142)&lt;&gt;0,LEN(F142)&lt;20),AND(G142="{ISIN}",LEN(F142)&lt;&gt;0,LEN(F142)&lt;12),AND(LEN(F142)&lt;&gt;20,E142="Retaining entity LEI",ISBLANK(F142)=FALSE),AND(E142="Instrument ISIN",ISBLANK(F142)=FALSE,LEN(F142)&gt;0,LEN(F142)&lt;11),AND(D142="M",LEFT(G142,4)="{DAT",LEN(F142)&lt;&gt;10)),"FORMAT_LEN",IF(OR(AND(F142&lt;&gt;"",LEFT(G142,4)&lt;&gt;"{TEX",ISNUMBER(SUMPRODUCT(FIND(MID(F142,ROW(INDIRECT("1:"&amp;LEN(F142))),1),W142)))=FALSE),AND(F142&lt;&gt;"",LEFT(G142,4)&lt;&gt;"{TEX",ISERROR(SUMPRODUCT(SEARCH(MID(F142,ROW(INDIRECT("1:"&amp;LEN(TRIM(F142)))),1)," "&amp;W142&amp;CHAR(10)&amp;"""")))=TRUE)),"FORMAT_CHAR",IF(LEFT(G142,4)="{TEX","TEXT","UNK")))))))))))))))))))))))))</f>
        <v>TEXT</v>
      </c>
      <c r="V142" s="126" t="b" cm="1">
        <f t="array" aca="1" ref="V142" ca="1">IF(OR(LEN(F142)&gt;P142+1),FALSE,IF(LEFT(G142,5)="{TEXT",TRUE,IF(AND(ISBLANK(F142)=FALSE,G142="{DATE_TEXT-YYYY-MM-DD}",LEN(F142)&lt;&gt;10),FALSE,IF(AND(ISBLANK(F142)=FALSE,ISNUMBER(SUMPRODUCT(SEARCH(MID(F142,ROW(INDIRECT("1:"&amp;LEN(TRIM(F142)))),1)," "&amp;W142&amp;CHAR(10)&amp;"""")))=FALSE),FALSE,TRUE))))</f>
        <v>1</v>
      </c>
      <c r="W142" s="127" t="str">
        <f>IF(G142="{Applicable/N/A}","N/Aplicable",IF(E142="Designated Entity LEI","ABCDEFGHIJKLMNOPQRSTUVWXYZ0123456789",IF(OR(G142="{ISIN}",G142="{LEI}"),";ABCDEFGHIJKLMNOPQRSTUVWXYZ0123456789",IF(G142="{Master Trust/Other}","Master TuOhe",IF(E142="Securitisation type","Privateublc",IF(LEFT(G142,4)="{CA_",Val!B$21,IF(G142="{COUNTRY_EU_LIST}"," ;abcdefghijklmnopqrstuvwxyzABCDEFGHIJKLMNOPQRSTUVWXYZ0123456789",IF(OR(G142="{NOTIFICATION ID}",G142="{SECURITISATION ID}"),Val!B$15,IF(G142="{COUNTRY_EU}"," ;abcdefghijklmnopqrstuvwxyzABCDEFGHIJKLMNOPQRSTUVWXYZ",IF(G142="{Confirmed/Unconfirmed}","ConfirmedUnc",IF(G142="{Confirmed/Unconfirmed/N/A}","Confirmed/UncNA",IF(LEFT(G142,4)="{DAT","0123456789-",IF(LEFT(G142,4)="{Y/N","YN",IF(OR(LEFT(G142,4)="{N/A",LEFT(G142,4)="{LIS",LEFT(G142,4)="{No ",LEFT(G142,4)="{SEC",LEFT(G142,4)="{Mas"),Val!B$20,IF(LEFT(G142,4)="{TEX",Val!B$21,IF(LEFT(G142,4)="{ALP",Val!B$20,IF(LEFT(G142,4)="{COU",Val!B$20)))))))))))))))))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2" s="132"/>
      <c r="Y142" s="132"/>
      <c r="Z142" s="132"/>
      <c r="AA142" s="132"/>
      <c r="AB142" s="134"/>
      <c r="AC142" s="134"/>
      <c r="AD142" s="132"/>
      <c r="AE142" s="132"/>
      <c r="AF142" s="132"/>
      <c r="AG142" s="129" t="s">
        <v>933</v>
      </c>
      <c r="AH142" s="132"/>
      <c r="AI142" s="117"/>
      <c r="AJ142" s="132"/>
      <c r="AK142" s="75"/>
    </row>
    <row r="143" spans="1:37" s="2" customFormat="1" ht="105" x14ac:dyDescent="0.25">
      <c r="A143" s="15" t="s">
        <v>1291</v>
      </c>
      <c r="B143" s="16" t="s">
        <v>619</v>
      </c>
      <c r="C143" s="20" t="s">
        <v>591</v>
      </c>
      <c r="D143" s="21" t="s">
        <v>52</v>
      </c>
      <c r="E143" s="22" t="s">
        <v>592</v>
      </c>
      <c r="F143" s="22" t="s">
        <v>175</v>
      </c>
      <c r="G143" s="61" t="s">
        <v>190</v>
      </c>
      <c r="H143" s="150" t="s">
        <v>593</v>
      </c>
      <c r="I143" s="93" t="s">
        <v>1371</v>
      </c>
      <c r="J143" s="152" t="s">
        <v>594</v>
      </c>
      <c r="K143" s="92" t="s">
        <v>595</v>
      </c>
      <c r="L143" s="140" t="s">
        <v>596</v>
      </c>
      <c r="M143" s="140" t="s">
        <v>171</v>
      </c>
      <c r="N143" s="142" t="s">
        <v>597</v>
      </c>
      <c r="O143" s="126">
        <f t="shared" ca="1" si="10"/>
        <v>1</v>
      </c>
      <c r="P143" s="126">
        <v>12</v>
      </c>
      <c r="Q143" s="127" t="str">
        <f ca="1">IF(AND(E143="Last notification date",MONTH(TODAY())&gt;9,DAY(TODAY())&gt;9),YEAR(TODAY())&amp;"-"&amp;MONTH(TODAY())&amp;"-"&amp;DAY(TODAY()),IF(AND(E143="Last notification date",MONTH(TODAY())&lt;9,DAY(TODAY())&lt;10),YEAR(TODAY())&amp;"-0"&amp;MONTH(TODAY())&amp;"-0"&amp;DAY(TODAY()),IF(AND(E143="Last notification date",MONTH(TODAY())&gt;9,DAY(TODAY())&lt;10),YEAR(TODAY())&amp;"-"&amp;MONTH(TODAY())&amp;"-0"&amp;DAY(TODAY()),IF(AND(E143="Last notification date",MONTH(TODAY())&lt;10,DAY(TODAY())&gt;9),YEAR(TODAY())&amp;"-0"&amp;MONTH(TODAY())&amp;"-"&amp;DAY(TODAY()),IF(LEFT(G143,4)="{SEC","SEC ID",IF(LEFT(G143,4)="{DAT","DATE",IF(LEFT(G143,4)="{TEX",Val!B$21,IF(LEFT(G143,4)="{ALP",Val!B$20,IF(LEFT(G143,4)="{COU",Val!B$20,IF(OR(LEFT(G143,4)="{ISI",LEFT(G143,4)="{LEI"),Val!B$17,IF(OR(LEFT(G143,4)="{CA_",LEFT(G143,4)="{Mas",LEFT(G143,4)="{Y/N",LEFT(G143,4)="{No ",LEFT(G143,4)="{N/A",LEFT(G143,4)="{Con",LEFT(G143,4)="{LIS"),"LIST","")))))))))))</f>
        <v>LIST</v>
      </c>
      <c r="R143" s="126">
        <f t="shared" si="11"/>
        <v>9</v>
      </c>
      <c r="S143" s="128"/>
      <c r="T143" s="126" t="str">
        <f t="shared" si="12"/>
        <v>UNK</v>
      </c>
      <c r="U143" s="126" t="str" cm="1">
        <f t="array" aca="1" ref="U143" ca="1">IF(AND(E143="Payment exemption explanation",ISBLANK(F143)=FALSE,F$77="Confirmed"),"FORMAT",IF(AND(E143="Historical Default and Loss Performance Data location",F$3="Public",ISBLANK(F143)=TRUE),"FORMAT",IF(AND(E142="Subject to severe clawback",F142="Y",ISBLANK(F143)=TRUE),"FORMAT",IF(AND(E142="Subject to severe clawback",F142="N",ISBLANK(F143)=FALSE),"FORMAT",IF(AND(OR(E143="Credit granting criteria supervision comment",E143="Credit granting criteria compliance comment"),ISBLANK(F143)=FALSE,OR(AND(F$34="N",E538="Originator (or original lender) is not a Credit institution"),AND(F$37="N",E$37="Originator (or original lender) is not a Credit institution"))),"FORMAT_S17",IF(AND(C143="STSS60",E143="Location of Liability cash flow model",ISBLANK(F143)=TRUE,F$3="Public"),"FORMAT_S60",IF(AND(C143="STSS58",E143="Historical Default and Loss Performance Data location",ISBLANK(F143)=TRUE,F$3="Public"),"FORMAT_S37",IF(AND(E143="Sponsor LEI",ISBLANK(F143)=TRUE,ISBLANK(F$8)=TRUE),"FORMAT_LEI",IF(AND(E143="Originator LEI",ISBLANK(F143)=TRUE,ISBLANK(F$11)=TRUE),"FORMAT_LEI",IF(OR(T143="EMPTY",P143+1&lt;LEN(F143),AND(G142="{Confirmed/Unconfirmed/N/A}",S143="N/A",F142="N/A",F143&lt;&gt;"")),"FORMAT",IF(OR(AND(E143="Non-ABCP securitisation unique identifier",MID(F143,21,1)&lt;&gt;"N"),AND(E143="ABCP transaction unique identifier",MID(F143,21,1)&lt;&gt;"T"),AND(E143="ABCP programme unique identifier",MID(F143,21,1)&lt;&gt;"P")),"FORMAT_SEC_ID",IF(AND(E143="Underlying exposures classification",F143&lt;&gt;"residential mortgages",F143&lt;&gt;"commercial mortgages",F143&lt;&gt;"credit facilities provided to individuals for personal, family or household consumption purposes",F143&lt;&gt;"credit facilities, including loans and leases, provided to any type of enterprise or corporation",F143&lt;&gt;"auto loans/leases",F143&lt;&gt;"credit-card receivables",F143&lt;&gt;"trade receivables",F143&lt;&gt;"others"),"FORMAT_LIST",IF(AND(E143="Instrument code",LEN(F143)-LEN(SUBSTITUTE(F143,";",""))&lt;&gt;LEN(F142)-LEN(SUBSTITUTE(F142,";",""))),"FORMAT_;",IF(AND(E143="Sponsor country (if multiple countries)",LEN(F143)-LEN(SUBSTITUTE(F143,";",""))&lt;&gt;LEN(F$11)-LEN(SUBSTITUTE(F$11,";",""))),"FORMAT_;",IF(AND(E143="Sponsor country (if multiple countries)",ISBLANK(F143)=FALSE,LEN(F143)-LEN(SUBSTITUTE(F143,";",""))=0),"FORMAT_;",IF(AND(E143="Sponsor country (if multiple countries)",ISBLANK(F143)=TRUE,LEN(F$11)-LEN(SUBSTITUTE(F$11,";",""))&lt;&gt;0),"FORMAT_;",IF(AND(E143="Originator country  (if multiple countries)",LEN(F143)-LEN(SUBSTITUTE(F143,";",""))&lt;&gt;0,ISBLANK(F143)=FALSE,LEN(F143)-LEN(SUBSTITUTE(F143,";",""))&lt;&gt;LEN(F$8)-LEN(SUBSTITUTE(F$8,";",""))),"FORMAT_;",IF(AND(E143="Originator country  (if multiple countries)",ISBLANK(F143)=FALSE,LEN(F143)-LEN(SUBSTITUTE(F143,";",""))=0),"FORMAT_;",IF(AND(E143="Originator country  (if multiple countries)",ISBLANK(F143)=TRUE,LEN(F$8)-LEN(SUBSTITUTE(F$8,";",""))&lt;&gt;0),"FORMAT_;",IF(AND(E143="Original lender country (if multiple countries)",ISBLANK(F143)=FALSE,LEN(F143)-LEN(SUBSTITUTE(F143,";",""))&lt;&gt;0,LEN(F143)-LEN(SUBSTITUTE(F143,";",""))&lt;&gt;LEN(F$14)-LEN(SUBSTITUTE(F$14,";",""))),"FORMAT_;",IF(AND(E143="Original lender country (if multiple countries)",ISBLANK(F143)=TRUE,LEN(F$14)-LEN(SUBSTITUTE(F$14,";",""))&lt;&gt;0),"FORMAT_;",IF(AND(E143="Original lender country (if multiple countries)",ISBLANK(F143)=FALSE,LEN(F143)-LEN(SUBSTITUTE(F143,";",""))=0),"FORMAT_;",IF(OR(AND(E143="Designated Entity LEI",LEN(F143)&lt;&gt;20),AND(G143="{LEI}",LEN(F143)&lt;&gt;0,LEN(F143)&lt;20),AND(G143="{ISIN}",LEN(F143)&lt;&gt;0,LEN(F143)&lt;12),AND(LEN(F143)&lt;&gt;20,E143="Retaining entity LEI",ISBLANK(F143)=FALSE),AND(E143="Instrument ISIN",ISBLANK(F143)=FALSE,LEN(F143)&gt;0,LEN(F143)&lt;11),AND(D143="M",LEFT(G143,4)="{DAT",LEN(F143)&lt;&gt;10)),"FORMAT_LEN",IF(OR(AND(F143&lt;&gt;"",LEFT(G143,4)&lt;&gt;"{TEX",ISNUMBER(SUMPRODUCT(FIND(MID(F143,ROW(INDIRECT("1:"&amp;LEN(F143))),1),W143)))=FALSE),AND(F143&lt;&gt;"",LEFT(G143,4)&lt;&gt;"{TEX",ISERROR(SUMPRODUCT(SEARCH(MID(F143,ROW(INDIRECT("1:"&amp;LEN(TRIM(F143)))),1)," "&amp;W143&amp;CHAR(10)&amp;"""")))=TRUE)),"FORMAT_CHAR",IF(LEFT(G143,4)="{TEX","TEXT","UNK")))))))))))))))))))))))))</f>
        <v>UNK</v>
      </c>
      <c r="V143" s="126" t="b" cm="1">
        <f t="array" aca="1" ref="V143" ca="1">IF(OR(LEN(F143)&gt;P143+1),FALSE,IF(LEFT(G143,5)="{TEXT",TRUE,IF(AND(ISBLANK(F143)=FALSE,G143="{DATE_TEXT-YYYY-MM-DD}",LEN(F143)&lt;&gt;10),FALSE,IF(AND(ISBLANK(F143)=FALSE,ISNUMBER(SUMPRODUCT(SEARCH(MID(F143,ROW(INDIRECT("1:"&amp;LEN(TRIM(F143)))),1)," "&amp;W143&amp;CHAR(10)&amp;"""")))=FALSE),FALSE,TRUE))))</f>
        <v>1</v>
      </c>
      <c r="W143" s="127" t="str">
        <f>IF(G143="{Applicable/N/A}","N/Aplicable",IF(E143="Designated Entity LEI","ABCDEFGHIJKLMNOPQRSTUVWXYZ0123456789",IF(OR(G143="{ISIN}",G143="{LEI}"),";ABCDEFGHIJKLMNOPQRSTUVWXYZ0123456789",IF(G143="{Master Trust/Other}","Master TuOhe",IF(E143="Securitisation type","Privateublc",IF(LEFT(G143,4)="{CA_",Val!B$21,IF(G143="{COUNTRY_EU_LIST}"," ;abcdefghijklmnopqrstuvwxyzABCDEFGHIJKLMNOPQRSTUVWXYZ0123456789",IF(OR(G143="{NOTIFICATION ID}",G143="{SECURITISATION ID}"),Val!B$15,IF(G143="{COUNTRY_EU}"," ;abcdefghijklmnopqrstuvwxyzABCDEFGHIJKLMNOPQRSTUVWXYZ",IF(G143="{Confirmed/Unconfirmed}","ConfirmedUnc",IF(G143="{Confirmed/Unconfirmed/N/A}","Confirmed/UncNA",IF(LEFT(G143,4)="{DAT","0123456789-",IF(LEFT(G143,4)="{Y/N","YN",IF(OR(LEFT(G143,4)="{N/A",LEFT(G143,4)="{LIS",LEFT(G143,4)="{No ",LEFT(G143,4)="{SEC",LEFT(G143,4)="{Mas"),Val!B$20,IF(LEFT(G143,4)="{TEX",Val!B$21,IF(LEFT(G143,4)="{ALP",Val!B$20,IF(LEFT(G143,4)="{COU",Val!B$20)))))))))))))))))</f>
        <v>ConfirmedUnc</v>
      </c>
      <c r="X143" s="132"/>
      <c r="Y143" s="132"/>
      <c r="Z143" s="132"/>
      <c r="AA143" s="132"/>
      <c r="AB143" s="134"/>
      <c r="AC143" s="134"/>
      <c r="AD143" s="132"/>
      <c r="AE143" s="132"/>
      <c r="AF143" s="132"/>
      <c r="AG143" s="129" t="s">
        <v>932</v>
      </c>
      <c r="AH143" s="132"/>
      <c r="AI143" s="117"/>
      <c r="AJ143" s="132"/>
      <c r="AK143" s="75"/>
    </row>
    <row r="144" spans="1:37" s="2" customFormat="1" ht="216.6" customHeight="1" x14ac:dyDescent="0.25">
      <c r="A144" s="15" t="s">
        <v>1292</v>
      </c>
      <c r="B144" s="16" t="s">
        <v>621</v>
      </c>
      <c r="C144" s="30" t="s">
        <v>591</v>
      </c>
      <c r="D144" s="31" t="s">
        <v>46</v>
      </c>
      <c r="E144" s="26" t="s">
        <v>599</v>
      </c>
      <c r="F144" s="64" t="s">
        <v>1510</v>
      </c>
      <c r="G144" s="109" t="s">
        <v>114</v>
      </c>
      <c r="H144" s="151"/>
      <c r="I144" s="88" t="s">
        <v>1333</v>
      </c>
      <c r="J144" s="156" t="s">
        <v>594</v>
      </c>
      <c r="K144" s="99" t="s">
        <v>595</v>
      </c>
      <c r="L144" s="141" t="s">
        <v>596</v>
      </c>
      <c r="M144" s="141" t="s">
        <v>171</v>
      </c>
      <c r="N144" s="143" t="s">
        <v>597</v>
      </c>
      <c r="O144" s="126">
        <f t="shared" ca="1" si="10"/>
        <v>1</v>
      </c>
      <c r="P144" s="126">
        <v>5000</v>
      </c>
      <c r="Q144" s="127" t="str">
        <f ca="1">IF(AND(E144="Last notification date",MONTH(TODAY())&gt;9,DAY(TODAY())&gt;9),YEAR(TODAY())&amp;"-"&amp;MONTH(TODAY())&amp;"-"&amp;DAY(TODAY()),IF(AND(E144="Last notification date",MONTH(TODAY())&lt;9,DAY(TODAY())&lt;10),YEAR(TODAY())&amp;"-0"&amp;MONTH(TODAY())&amp;"-0"&amp;DAY(TODAY()),IF(AND(E144="Last notification date",MONTH(TODAY())&gt;9,DAY(TODAY())&lt;10),YEAR(TODAY())&amp;"-"&amp;MONTH(TODAY())&amp;"-0"&amp;DAY(TODAY()),IF(AND(E144="Last notification date",MONTH(TODAY())&lt;10,DAY(TODAY())&gt;9),YEAR(TODAY())&amp;"-0"&amp;MONTH(TODAY())&amp;"-"&amp;DAY(TODAY()),IF(LEFT(G144,4)="{SEC","SEC ID",IF(LEFT(G144,4)="{DAT","DATE",IF(LEFT(G144,4)="{TEX",Val!B$21,IF(LEFT(G144,4)="{ALP",Val!B$20,IF(LEFT(G144,4)="{COU",Val!B$20,IF(OR(LEFT(G144,4)="{ISI",LEFT(G144,4)="{LEI"),Val!B$17,IF(OR(LEFT(G144,4)="{CA_",LEFT(G144,4)="{Mas",LEFT(G144,4)="{Y/N",LEFT(G144,4)="{No ",LEFT(G144,4)="{N/A",LEFT(G144,4)="{Con",LEFT(G144,4)="{LIS"),"LIST","")))))))))))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4" s="126">
        <f t="shared" si="11"/>
        <v>581</v>
      </c>
      <c r="S144" s="128"/>
      <c r="T144" s="126" t="str">
        <f t="shared" si="12"/>
        <v>UNK</v>
      </c>
      <c r="U144" s="126" t="str" cm="1">
        <f t="array" aca="1" ref="U144" ca="1">IF(AND(E144="Payment exemption explanation",ISBLANK(F144)=FALSE,F$77="Confirmed"),"FORMAT",IF(AND(E144="Historical Default and Loss Performance Data location",F$3="Public",ISBLANK(F144)=TRUE),"FORMAT",IF(AND(E143="Subject to severe clawback",F143="Y",ISBLANK(F144)=TRUE),"FORMAT",IF(AND(E143="Subject to severe clawback",F143="N",ISBLANK(F144)=FALSE),"FORMAT",IF(AND(OR(E144="Credit granting criteria supervision comment",E144="Credit granting criteria compliance comment"),ISBLANK(F144)=FALSE,OR(AND(F$34="N",E539="Originator (or original lender) is not a Credit institution"),AND(F$37="N",E$37="Originator (or original lender) is not a Credit institution"))),"FORMAT_S17",IF(AND(C144="STSS60",E144="Location of Liability cash flow model",ISBLANK(F144)=TRUE,F$3="Public"),"FORMAT_S60",IF(AND(C144="STSS58",E144="Historical Default and Loss Performance Data location",ISBLANK(F144)=TRUE,F$3="Public"),"FORMAT_S37",IF(AND(E144="Sponsor LEI",ISBLANK(F144)=TRUE,ISBLANK(F$8)=TRUE),"FORMAT_LEI",IF(AND(E144="Originator LEI",ISBLANK(F144)=TRUE,ISBLANK(F$11)=TRUE),"FORMAT_LEI",IF(OR(T144="EMPTY",P144+1&lt;LEN(F144),AND(G143="{Confirmed/Unconfirmed/N/A}",S144="N/A",F143="N/A",F144&lt;&gt;"")),"FORMAT",IF(OR(AND(E144="Non-ABCP securitisation unique identifier",MID(F144,21,1)&lt;&gt;"N"),AND(E144="ABCP transaction unique identifier",MID(F144,21,1)&lt;&gt;"T"),AND(E144="ABCP programme unique identifier",MID(F144,21,1)&lt;&gt;"P")),"FORMAT_SEC_ID",IF(AND(E144="Underlying exposures classification",F144&lt;&gt;"residential mortgages",F144&lt;&gt;"commercial mortgages",F144&lt;&gt;"credit facilities provided to individuals for personal, family or household consumption purposes",F144&lt;&gt;"credit facilities, including loans and leases, provided to any type of enterprise or corporation",F144&lt;&gt;"auto loans/leases",F144&lt;&gt;"credit-card receivables",F144&lt;&gt;"trade receivables",F144&lt;&gt;"others"),"FORMAT_LIST",IF(AND(E144="Instrument code",LEN(F144)-LEN(SUBSTITUTE(F144,";",""))&lt;&gt;LEN(F143)-LEN(SUBSTITUTE(F143,";",""))),"FORMAT_;",IF(AND(E144="Sponsor country (if multiple countries)",LEN(F144)-LEN(SUBSTITUTE(F144,";",""))&lt;&gt;LEN(F$11)-LEN(SUBSTITUTE(F$11,";",""))),"FORMAT_;",IF(AND(E144="Sponsor country (if multiple countries)",ISBLANK(F144)=FALSE,LEN(F144)-LEN(SUBSTITUTE(F144,";",""))=0),"FORMAT_;",IF(AND(E144="Sponsor country (if multiple countries)",ISBLANK(F144)=TRUE,LEN(F$11)-LEN(SUBSTITUTE(F$11,";",""))&lt;&gt;0),"FORMAT_;",IF(AND(E144="Originator country  (if multiple countries)",LEN(F144)-LEN(SUBSTITUTE(F144,";",""))&lt;&gt;0,ISBLANK(F144)=FALSE,LEN(F144)-LEN(SUBSTITUTE(F144,";",""))&lt;&gt;LEN(F$8)-LEN(SUBSTITUTE(F$8,";",""))),"FORMAT_;",IF(AND(E144="Originator country  (if multiple countries)",ISBLANK(F144)=FALSE,LEN(F144)-LEN(SUBSTITUTE(F144,";",""))=0),"FORMAT_;",IF(AND(E144="Originator country  (if multiple countries)",ISBLANK(F144)=TRUE,LEN(F$8)-LEN(SUBSTITUTE(F$8,";",""))&lt;&gt;0),"FORMAT_;",IF(AND(E144="Original lender country (if multiple countries)",ISBLANK(F144)=FALSE,LEN(F144)-LEN(SUBSTITUTE(F144,";",""))&lt;&gt;0,LEN(F144)-LEN(SUBSTITUTE(F144,";",""))&lt;&gt;LEN(F$14)-LEN(SUBSTITUTE(F$14,";",""))),"FORMAT_;",IF(AND(E144="Original lender country (if multiple countries)",ISBLANK(F144)=TRUE,LEN(F$14)-LEN(SUBSTITUTE(F$14,";",""))&lt;&gt;0),"FORMAT_;",IF(AND(E144="Original lender country (if multiple countries)",ISBLANK(F144)=FALSE,LEN(F144)-LEN(SUBSTITUTE(F144,";",""))=0),"FORMAT_;",IF(OR(AND(E144="Designated Entity LEI",LEN(F144)&lt;&gt;20),AND(G144="{LEI}",LEN(F144)&lt;&gt;0,LEN(F144)&lt;20),AND(G144="{ISIN}",LEN(F144)&lt;&gt;0,LEN(F144)&lt;12),AND(LEN(F144)&lt;&gt;20,E144="Retaining entity LEI",ISBLANK(F144)=FALSE),AND(E144="Instrument ISIN",ISBLANK(F144)=FALSE,LEN(F144)&gt;0,LEN(F144)&lt;11),AND(D144="M",LEFT(G144,4)="{DAT",LEN(F144)&lt;&gt;10)),"FORMAT_LEN",IF(OR(AND(F144&lt;&gt;"",LEFT(G144,4)&lt;&gt;"{TEX",ISNUMBER(SUMPRODUCT(FIND(MID(F144,ROW(INDIRECT("1:"&amp;LEN(F144))),1),W144)))=FALSE),AND(F144&lt;&gt;"",LEFT(G144,4)&lt;&gt;"{TEX",ISERROR(SUMPRODUCT(SEARCH(MID(F144,ROW(INDIRECT("1:"&amp;LEN(TRIM(F144)))),1)," "&amp;W144&amp;CHAR(10)&amp;"""")))=TRUE)),"FORMAT_CHAR",IF(LEFT(G144,4)="{TEX","TEXT","UNK")))))))))))))))))))))))))</f>
        <v>TEXT</v>
      </c>
      <c r="V144" s="126" t="b" cm="1">
        <f t="array" aca="1" ref="V144" ca="1">IF(OR(LEN(F144)&gt;P144+1),FALSE,IF(LEFT(G144,5)="{TEXT",TRUE,IF(AND(ISBLANK(F144)=FALSE,G144="{DATE_TEXT-YYYY-MM-DD}",LEN(F144)&lt;&gt;10),FALSE,IF(AND(ISBLANK(F144)=FALSE,ISNUMBER(SUMPRODUCT(SEARCH(MID(F144,ROW(INDIRECT("1:"&amp;LEN(TRIM(F144)))),1)," "&amp;W144&amp;CHAR(10)&amp;"""")))=FALSE),FALSE,TRUE))))</f>
        <v>1</v>
      </c>
      <c r="W144" s="127" t="str">
        <f>IF(G144="{Applicable/N/A}","N/Aplicable",IF(E144="Designated Entity LEI","ABCDEFGHIJKLMNOPQRSTUVWXYZ0123456789",IF(OR(G144="{ISIN}",G144="{LEI}"),";ABCDEFGHIJKLMNOPQRSTUVWXYZ0123456789",IF(G144="{Master Trust/Other}","Master TuOhe",IF(E144="Securitisation type","Privateublc",IF(LEFT(G144,4)="{CA_",Val!B$21,IF(G144="{COUNTRY_EU_LIST}"," ;abcdefghijklmnopqrstuvwxyzABCDEFGHIJKLMNOPQRSTUVWXYZ0123456789",IF(OR(G144="{NOTIFICATION ID}",G144="{SECURITISATION ID}"),Val!B$15,IF(G144="{COUNTRY_EU}"," ;abcdefghijklmnopqrstuvwxyzABCDEFGHIJKLMNOPQRSTUVWXYZ",IF(G144="{Confirmed/Unconfirmed}","ConfirmedUnc",IF(G144="{Confirmed/Unconfirmed/N/A}","Confirmed/UncNA",IF(LEFT(G144,4)="{DAT","0123456789-",IF(LEFT(G144,4)="{Y/N","YN",IF(OR(LEFT(G144,4)="{N/A",LEFT(G144,4)="{LIS",LEFT(G144,4)="{No ",LEFT(G144,4)="{SEC",LEFT(G144,4)="{Mas"),Val!B$20,IF(LEFT(G144,4)="{TEX",Val!B$21,IF(LEFT(G144,4)="{ALP",Val!B$20,IF(LEFT(G144,4)="{COU",Val!B$20)))))))))))))))))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4" s="132"/>
      <c r="Y144" s="132"/>
      <c r="Z144" s="132"/>
      <c r="AA144" s="132"/>
      <c r="AB144" s="134"/>
      <c r="AC144" s="134"/>
      <c r="AD144" s="132"/>
      <c r="AE144" s="132"/>
      <c r="AF144" s="132"/>
      <c r="AG144" s="129" t="s">
        <v>934</v>
      </c>
      <c r="AH144" s="132"/>
      <c r="AI144" s="117"/>
      <c r="AJ144" s="132"/>
      <c r="AK144" s="75"/>
    </row>
    <row r="145" spans="1:37" s="2" customFormat="1" ht="150" x14ac:dyDescent="0.25">
      <c r="A145" s="15" t="s">
        <v>1293</v>
      </c>
      <c r="B145" s="16" t="s">
        <v>628</v>
      </c>
      <c r="C145" s="20" t="s">
        <v>601</v>
      </c>
      <c r="D145" s="21" t="s">
        <v>52</v>
      </c>
      <c r="E145" s="22" t="s">
        <v>602</v>
      </c>
      <c r="F145" s="22" t="s">
        <v>175</v>
      </c>
      <c r="G145" s="61" t="s">
        <v>190</v>
      </c>
      <c r="H145" s="150" t="s">
        <v>603</v>
      </c>
      <c r="I145" s="93" t="s">
        <v>1383</v>
      </c>
      <c r="J145" s="152" t="s">
        <v>604</v>
      </c>
      <c r="K145" s="140" t="s">
        <v>605</v>
      </c>
      <c r="L145" s="140" t="s">
        <v>606</v>
      </c>
      <c r="M145" s="140" t="s">
        <v>171</v>
      </c>
      <c r="N145" s="142" t="s">
        <v>578</v>
      </c>
      <c r="O145" s="126">
        <f t="shared" ca="1" si="10"/>
        <v>1</v>
      </c>
      <c r="P145" s="126">
        <v>12</v>
      </c>
      <c r="Q145" s="127" t="str">
        <f ca="1">IF(AND(E145="Last notification date",MONTH(TODAY())&gt;9,DAY(TODAY())&gt;9),YEAR(TODAY())&amp;"-"&amp;MONTH(TODAY())&amp;"-"&amp;DAY(TODAY()),IF(AND(E145="Last notification date",MONTH(TODAY())&lt;9,DAY(TODAY())&lt;10),YEAR(TODAY())&amp;"-0"&amp;MONTH(TODAY())&amp;"-0"&amp;DAY(TODAY()),IF(AND(E145="Last notification date",MONTH(TODAY())&gt;9,DAY(TODAY())&lt;10),YEAR(TODAY())&amp;"-"&amp;MONTH(TODAY())&amp;"-0"&amp;DAY(TODAY()),IF(AND(E145="Last notification date",MONTH(TODAY())&lt;10,DAY(TODAY())&gt;9),YEAR(TODAY())&amp;"-0"&amp;MONTH(TODAY())&amp;"-"&amp;DAY(TODAY()),IF(LEFT(G145,4)="{SEC","SEC ID",IF(LEFT(G145,4)="{DAT","DATE",IF(LEFT(G145,4)="{TEX",Val!B$21,IF(LEFT(G145,4)="{ALP",Val!B$20,IF(LEFT(G145,4)="{COU",Val!B$20,IF(OR(LEFT(G145,4)="{ISI",LEFT(G145,4)="{LEI"),Val!B$17,IF(OR(LEFT(G145,4)="{CA_",LEFT(G145,4)="{Mas",LEFT(G145,4)="{Y/N",LEFT(G145,4)="{No ",LEFT(G145,4)="{N/A",LEFT(G145,4)="{Con",LEFT(G145,4)="{LIS"),"LIST","")))))))))))</f>
        <v>LIST</v>
      </c>
      <c r="R145" s="126">
        <f t="shared" si="11"/>
        <v>9</v>
      </c>
      <c r="S145" s="128"/>
      <c r="T145" s="126" t="str">
        <f t="shared" si="12"/>
        <v>UNK</v>
      </c>
      <c r="U145" s="126" t="str" cm="1">
        <f t="array" aca="1" ref="U145" ca="1">IF(AND(E145="Payment exemption explanation",ISBLANK(F145)=FALSE,F$77="Confirmed"),"FORMAT",IF(AND(E145="Historical Default and Loss Performance Data location",F$3="Public",ISBLANK(F145)=TRUE),"FORMAT",IF(AND(E144="Subject to severe clawback",F144="Y",ISBLANK(F145)=TRUE),"FORMAT",IF(AND(E144="Subject to severe clawback",F144="N",ISBLANK(F145)=FALSE),"FORMAT",IF(AND(OR(E145="Credit granting criteria supervision comment",E145="Credit granting criteria compliance comment"),ISBLANK(F145)=FALSE,OR(AND(F$34="N",E540="Originator (or original lender) is not a Credit institution"),AND(F$37="N",E$37="Originator (or original lender) is not a Credit institution"))),"FORMAT_S17",IF(AND(C145="STSS60",E145="Location of Liability cash flow model",ISBLANK(F145)=TRUE,F$3="Public"),"FORMAT_S60",IF(AND(C145="STSS58",E145="Historical Default and Loss Performance Data location",ISBLANK(F145)=TRUE,F$3="Public"),"FORMAT_S37",IF(AND(E145="Sponsor LEI",ISBLANK(F145)=TRUE,ISBLANK(F$8)=TRUE),"FORMAT_LEI",IF(AND(E145="Originator LEI",ISBLANK(F145)=TRUE,ISBLANK(F$11)=TRUE),"FORMAT_LEI",IF(OR(T145="EMPTY",P145+1&lt;LEN(F145),AND(G144="{Confirmed/Unconfirmed/N/A}",S145="N/A",F144="N/A",F145&lt;&gt;"")),"FORMAT",IF(OR(AND(E145="Non-ABCP securitisation unique identifier",MID(F145,21,1)&lt;&gt;"N"),AND(E145="ABCP transaction unique identifier",MID(F145,21,1)&lt;&gt;"T"),AND(E145="ABCP programme unique identifier",MID(F145,21,1)&lt;&gt;"P")),"FORMAT_SEC_ID",IF(AND(E145="Underlying exposures classification",F145&lt;&gt;"residential mortgages",F145&lt;&gt;"commercial mortgages",F145&lt;&gt;"credit facilities provided to individuals for personal, family or household consumption purposes",F145&lt;&gt;"credit facilities, including loans and leases, provided to any type of enterprise or corporation",F145&lt;&gt;"auto loans/leases",F145&lt;&gt;"credit-card receivables",F145&lt;&gt;"trade receivables",F145&lt;&gt;"others"),"FORMAT_LIST",IF(AND(E145="Instrument code",LEN(F145)-LEN(SUBSTITUTE(F145,";",""))&lt;&gt;LEN(F144)-LEN(SUBSTITUTE(F144,";",""))),"FORMAT_;",IF(AND(E145="Sponsor country (if multiple countries)",LEN(F145)-LEN(SUBSTITUTE(F145,";",""))&lt;&gt;LEN(F$11)-LEN(SUBSTITUTE(F$11,";",""))),"FORMAT_;",IF(AND(E145="Sponsor country (if multiple countries)",ISBLANK(F145)=FALSE,LEN(F145)-LEN(SUBSTITUTE(F145,";",""))=0),"FORMAT_;",IF(AND(E145="Sponsor country (if multiple countries)",ISBLANK(F145)=TRUE,LEN(F$11)-LEN(SUBSTITUTE(F$11,";",""))&lt;&gt;0),"FORMAT_;",IF(AND(E145="Originator country  (if multiple countries)",LEN(F145)-LEN(SUBSTITUTE(F145,";",""))&lt;&gt;0,ISBLANK(F145)=FALSE,LEN(F145)-LEN(SUBSTITUTE(F145,";",""))&lt;&gt;LEN(F$8)-LEN(SUBSTITUTE(F$8,";",""))),"FORMAT_;",IF(AND(E145="Originator country  (if multiple countries)",ISBLANK(F145)=FALSE,LEN(F145)-LEN(SUBSTITUTE(F145,";",""))=0),"FORMAT_;",IF(AND(E145="Originator country  (if multiple countries)",ISBLANK(F145)=TRUE,LEN(F$8)-LEN(SUBSTITUTE(F$8,";",""))&lt;&gt;0),"FORMAT_;",IF(AND(E145="Original lender country (if multiple countries)",ISBLANK(F145)=FALSE,LEN(F145)-LEN(SUBSTITUTE(F145,";",""))&lt;&gt;0,LEN(F145)-LEN(SUBSTITUTE(F145,";",""))&lt;&gt;LEN(F$14)-LEN(SUBSTITUTE(F$14,";",""))),"FORMAT_;",IF(AND(E145="Original lender country (if multiple countries)",ISBLANK(F145)=TRUE,LEN(F$14)-LEN(SUBSTITUTE(F$14,";",""))&lt;&gt;0),"FORMAT_;",IF(AND(E145="Original lender country (if multiple countries)",ISBLANK(F145)=FALSE,LEN(F145)-LEN(SUBSTITUTE(F145,";",""))=0),"FORMAT_;",IF(OR(AND(E145="Designated Entity LEI",LEN(F145)&lt;&gt;20),AND(G145="{LEI}",LEN(F145)&lt;&gt;0,LEN(F145)&lt;20),AND(G145="{ISIN}",LEN(F145)&lt;&gt;0,LEN(F145)&lt;12),AND(LEN(F145)&lt;&gt;20,E145="Retaining entity LEI",ISBLANK(F145)=FALSE),AND(E145="Instrument ISIN",ISBLANK(F145)=FALSE,LEN(F145)&gt;0,LEN(F145)&lt;11),AND(D145="M",LEFT(G145,4)="{DAT",LEN(F145)&lt;&gt;10)),"FORMAT_LEN",IF(OR(AND(F145&lt;&gt;"",LEFT(G145,4)&lt;&gt;"{TEX",ISNUMBER(SUMPRODUCT(FIND(MID(F145,ROW(INDIRECT("1:"&amp;LEN(F145))),1),W145)))=FALSE),AND(F145&lt;&gt;"",LEFT(G145,4)&lt;&gt;"{TEX",ISERROR(SUMPRODUCT(SEARCH(MID(F145,ROW(INDIRECT("1:"&amp;LEN(TRIM(F145)))),1)," "&amp;W145&amp;CHAR(10)&amp;"""")))=TRUE)),"FORMAT_CHAR",IF(LEFT(G145,4)="{TEX","TEXT","UNK")))))))))))))))))))))))))</f>
        <v>UNK</v>
      </c>
      <c r="V145" s="126" t="b" cm="1">
        <f t="array" aca="1" ref="V145" ca="1">IF(OR(LEN(F145)&gt;P145+1),FALSE,IF(LEFT(G145,5)="{TEXT",TRUE,IF(AND(ISBLANK(F145)=FALSE,G145="{DATE_TEXT-YYYY-MM-DD}",LEN(F145)&lt;&gt;10),FALSE,IF(AND(ISBLANK(F145)=FALSE,ISNUMBER(SUMPRODUCT(SEARCH(MID(F145,ROW(INDIRECT("1:"&amp;LEN(TRIM(F145)))),1)," "&amp;W145&amp;CHAR(10)&amp;"""")))=FALSE),FALSE,TRUE))))</f>
        <v>1</v>
      </c>
      <c r="W145" s="127" t="str">
        <f>IF(G145="{Applicable/N/A}","N/Aplicable",IF(E145="Designated Entity LEI","ABCDEFGHIJKLMNOPQRSTUVWXYZ0123456789",IF(OR(G145="{ISIN}",G145="{LEI}"),";ABCDEFGHIJKLMNOPQRSTUVWXYZ0123456789",IF(G145="{Master Trust/Other}","Master TuOhe",IF(E145="Securitisation type","Privateublc",IF(LEFT(G145,4)="{CA_",Val!B$21,IF(G145="{COUNTRY_EU_LIST}"," ;abcdefghijklmnopqrstuvwxyzABCDEFGHIJKLMNOPQRSTUVWXYZ0123456789",IF(OR(G145="{NOTIFICATION ID}",G145="{SECURITISATION ID}"),Val!B$15,IF(G145="{COUNTRY_EU}"," ;abcdefghijklmnopqrstuvwxyzABCDEFGHIJKLMNOPQRSTUVWXYZ",IF(G145="{Confirmed/Unconfirmed}","ConfirmedUnc",IF(G145="{Confirmed/Unconfirmed/N/A}","Confirmed/UncNA",IF(LEFT(G145,4)="{DAT","0123456789-",IF(LEFT(G145,4)="{Y/N","YN",IF(OR(LEFT(G145,4)="{N/A",LEFT(G145,4)="{LIS",LEFT(G145,4)="{No ",LEFT(G145,4)="{SEC",LEFT(G145,4)="{Mas"),Val!B$20,IF(LEFT(G145,4)="{TEX",Val!B$21,IF(LEFT(G145,4)="{ALP",Val!B$20,IF(LEFT(G145,4)="{COU",Val!B$20)))))))))))))))))</f>
        <v>ConfirmedUnc</v>
      </c>
      <c r="X145" s="132"/>
      <c r="Y145" s="132"/>
      <c r="Z145" s="132"/>
      <c r="AA145" s="132"/>
      <c r="AB145" s="134"/>
      <c r="AC145" s="134"/>
      <c r="AD145" s="132"/>
      <c r="AE145" s="132"/>
      <c r="AF145" s="132"/>
      <c r="AG145" s="129" t="s">
        <v>945</v>
      </c>
      <c r="AH145" s="132"/>
      <c r="AI145" s="117"/>
      <c r="AJ145" s="132"/>
      <c r="AK145" s="75"/>
    </row>
    <row r="146" spans="1:37" s="2" customFormat="1" ht="300" x14ac:dyDescent="0.25">
      <c r="A146" s="15" t="s">
        <v>1294</v>
      </c>
      <c r="B146" s="16" t="s">
        <v>629</v>
      </c>
      <c r="C146" s="30" t="s">
        <v>601</v>
      </c>
      <c r="D146" s="31" t="s">
        <v>46</v>
      </c>
      <c r="E146" s="26" t="s">
        <v>608</v>
      </c>
      <c r="F146" s="26" t="s">
        <v>1519</v>
      </c>
      <c r="G146" s="109" t="s">
        <v>114</v>
      </c>
      <c r="H146" s="151"/>
      <c r="I146" s="88" t="s">
        <v>1333</v>
      </c>
      <c r="J146" s="153" t="s">
        <v>604</v>
      </c>
      <c r="K146" s="144"/>
      <c r="L146" s="144" t="s">
        <v>606</v>
      </c>
      <c r="M146" s="144" t="s">
        <v>171</v>
      </c>
      <c r="N146" s="145" t="s">
        <v>578</v>
      </c>
      <c r="O146" s="126">
        <f t="shared" ca="1" si="10"/>
        <v>1</v>
      </c>
      <c r="P146" s="126">
        <v>5000</v>
      </c>
      <c r="Q146" s="127" t="str">
        <f ca="1">IF(AND(E146="Last notification date",MONTH(TODAY())&gt;9,DAY(TODAY())&gt;9),YEAR(TODAY())&amp;"-"&amp;MONTH(TODAY())&amp;"-"&amp;DAY(TODAY()),IF(AND(E146="Last notification date",MONTH(TODAY())&lt;9,DAY(TODAY())&lt;10),YEAR(TODAY())&amp;"-0"&amp;MONTH(TODAY())&amp;"-0"&amp;DAY(TODAY()),IF(AND(E146="Last notification date",MONTH(TODAY())&gt;9,DAY(TODAY())&lt;10),YEAR(TODAY())&amp;"-"&amp;MONTH(TODAY())&amp;"-0"&amp;DAY(TODAY()),IF(AND(E146="Last notification date",MONTH(TODAY())&lt;10,DAY(TODAY())&gt;9),YEAR(TODAY())&amp;"-0"&amp;MONTH(TODAY())&amp;"-"&amp;DAY(TODAY()),IF(LEFT(G146,4)="{SEC","SEC ID",IF(LEFT(G146,4)="{DAT","DATE",IF(LEFT(G146,4)="{TEX",Val!B$21,IF(LEFT(G146,4)="{ALP",Val!B$20,IF(LEFT(G146,4)="{COU",Val!B$20,IF(OR(LEFT(G146,4)="{ISI",LEFT(G146,4)="{LEI"),Val!B$17,IF(OR(LEFT(G146,4)="{CA_",LEFT(G146,4)="{Mas",LEFT(G146,4)="{Y/N",LEFT(G146,4)="{No ",LEFT(G146,4)="{N/A",LEFT(G146,4)="{Con",LEFT(G146,4)="{LIS"),"LIST","")))))))))))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6" s="126">
        <f t="shared" si="11"/>
        <v>892</v>
      </c>
      <c r="S146" s="128"/>
      <c r="T146" s="126" t="str">
        <f t="shared" si="12"/>
        <v>UNK</v>
      </c>
      <c r="U146" s="126" t="str" cm="1">
        <f t="array" aca="1" ref="U146" ca="1">IF(AND(E146="Payment exemption explanation",ISBLANK(F146)=FALSE,F$77="Confirmed"),"FORMAT",IF(AND(E146="Historical Default and Loss Performance Data location",F$3="Public",ISBLANK(F146)=TRUE),"FORMAT",IF(AND(E145="Subject to severe clawback",F145="Y",ISBLANK(F146)=TRUE),"FORMAT",IF(AND(E145="Subject to severe clawback",F145="N",ISBLANK(F146)=FALSE),"FORMAT",IF(AND(OR(E146="Credit granting criteria supervision comment",E146="Credit granting criteria compliance comment"),ISBLANK(F146)=FALSE,OR(AND(F$34="N",E541="Originator (or original lender) is not a Credit institution"),AND(F$37="N",E$37="Originator (or original lender) is not a Credit institution"))),"FORMAT_S17",IF(AND(C146="STSS60",E146="Location of Liability cash flow model",ISBLANK(F146)=TRUE,F$3="Public"),"FORMAT_S60",IF(AND(C146="STSS58",E146="Historical Default and Loss Performance Data location",ISBLANK(F146)=TRUE,F$3="Public"),"FORMAT_S37",IF(AND(E146="Sponsor LEI",ISBLANK(F146)=TRUE,ISBLANK(F$8)=TRUE),"FORMAT_LEI",IF(AND(E146="Originator LEI",ISBLANK(F146)=TRUE,ISBLANK(F$11)=TRUE),"FORMAT_LEI",IF(OR(T146="EMPTY",P146+1&lt;LEN(F146),AND(G145="{Confirmed/Unconfirmed/N/A}",S146="N/A",F145="N/A",F146&lt;&gt;"")),"FORMAT",IF(OR(AND(E146="Non-ABCP securitisation unique identifier",MID(F146,21,1)&lt;&gt;"N"),AND(E146="ABCP transaction unique identifier",MID(F146,21,1)&lt;&gt;"T"),AND(E146="ABCP programme unique identifier",MID(F146,21,1)&lt;&gt;"P")),"FORMAT_SEC_ID",IF(AND(E146="Underlying exposures classification",F146&lt;&gt;"residential mortgages",F146&lt;&gt;"commercial mortgages",F146&lt;&gt;"credit facilities provided to individuals for personal, family or household consumption purposes",F146&lt;&gt;"credit facilities, including loans and leases, provided to any type of enterprise or corporation",F146&lt;&gt;"auto loans/leases",F146&lt;&gt;"credit-card receivables",F146&lt;&gt;"trade receivables",F146&lt;&gt;"others"),"FORMAT_LIST",IF(AND(E146="Instrument code",LEN(F146)-LEN(SUBSTITUTE(F146,";",""))&lt;&gt;LEN(F145)-LEN(SUBSTITUTE(F145,";",""))),"FORMAT_;",IF(AND(E146="Sponsor country (if multiple countries)",LEN(F146)-LEN(SUBSTITUTE(F146,";",""))&lt;&gt;LEN(F$11)-LEN(SUBSTITUTE(F$11,";",""))),"FORMAT_;",IF(AND(E146="Sponsor country (if multiple countries)",ISBLANK(F146)=FALSE,LEN(F146)-LEN(SUBSTITUTE(F146,";",""))=0),"FORMAT_;",IF(AND(E146="Sponsor country (if multiple countries)",ISBLANK(F146)=TRUE,LEN(F$11)-LEN(SUBSTITUTE(F$11,";",""))&lt;&gt;0),"FORMAT_;",IF(AND(E146="Originator country  (if multiple countries)",LEN(F146)-LEN(SUBSTITUTE(F146,";",""))&lt;&gt;0,ISBLANK(F146)=FALSE,LEN(F146)-LEN(SUBSTITUTE(F146,";",""))&lt;&gt;LEN(F$8)-LEN(SUBSTITUTE(F$8,";",""))),"FORMAT_;",IF(AND(E146="Originator country  (if multiple countries)",ISBLANK(F146)=FALSE,LEN(F146)-LEN(SUBSTITUTE(F146,";",""))=0),"FORMAT_;",IF(AND(E146="Originator country  (if multiple countries)",ISBLANK(F146)=TRUE,LEN(F$8)-LEN(SUBSTITUTE(F$8,";",""))&lt;&gt;0),"FORMAT_;",IF(AND(E146="Original lender country (if multiple countries)",ISBLANK(F146)=FALSE,LEN(F146)-LEN(SUBSTITUTE(F146,";",""))&lt;&gt;0,LEN(F146)-LEN(SUBSTITUTE(F146,";",""))&lt;&gt;LEN(F$14)-LEN(SUBSTITUTE(F$14,";",""))),"FORMAT_;",IF(AND(E146="Original lender country (if multiple countries)",ISBLANK(F146)=TRUE,LEN(F$14)-LEN(SUBSTITUTE(F$14,";",""))&lt;&gt;0),"FORMAT_;",IF(AND(E146="Original lender country (if multiple countries)",ISBLANK(F146)=FALSE,LEN(F146)-LEN(SUBSTITUTE(F146,";",""))=0),"FORMAT_;",IF(OR(AND(E146="Designated Entity LEI",LEN(F146)&lt;&gt;20),AND(G146="{LEI}",LEN(F146)&lt;&gt;0,LEN(F146)&lt;20),AND(G146="{ISIN}",LEN(F146)&lt;&gt;0,LEN(F146)&lt;12),AND(LEN(F146)&lt;&gt;20,E146="Retaining entity LEI",ISBLANK(F146)=FALSE),AND(E146="Instrument ISIN",ISBLANK(F146)=FALSE,LEN(F146)&gt;0,LEN(F146)&lt;11),AND(D146="M",LEFT(G146,4)="{DAT",LEN(F146)&lt;&gt;10)),"FORMAT_LEN",IF(OR(AND(F146&lt;&gt;"",LEFT(G146,4)&lt;&gt;"{TEX",ISNUMBER(SUMPRODUCT(FIND(MID(F146,ROW(INDIRECT("1:"&amp;LEN(F146))),1),W146)))=FALSE),AND(F146&lt;&gt;"",LEFT(G146,4)&lt;&gt;"{TEX",ISERROR(SUMPRODUCT(SEARCH(MID(F146,ROW(INDIRECT("1:"&amp;LEN(TRIM(F146)))),1)," "&amp;W146&amp;CHAR(10)&amp;"""")))=TRUE)),"FORMAT_CHAR",IF(LEFT(G146,4)="{TEX","TEXT","UNK")))))))))))))))))))))))))</f>
        <v>TEXT</v>
      </c>
      <c r="V146" s="126" t="b" cm="1">
        <f t="array" aca="1" ref="V146" ca="1">IF(OR(LEN(F146)&gt;P146+1),FALSE,IF(LEFT(G146,5)="{TEXT",TRUE,IF(AND(ISBLANK(F146)=FALSE,G146="{DATE_TEXT-YYYY-MM-DD}",LEN(F146)&lt;&gt;10),FALSE,IF(AND(ISBLANK(F146)=FALSE,ISNUMBER(SUMPRODUCT(SEARCH(MID(F146,ROW(INDIRECT("1:"&amp;LEN(TRIM(F146)))),1)," "&amp;W146&amp;CHAR(10)&amp;"""")))=FALSE),FALSE,TRUE))))</f>
        <v>1</v>
      </c>
      <c r="W146" s="127" t="str">
        <f>IF(G146="{Applicable/N/A}","N/Aplicable",IF(E146="Designated Entity LEI","ABCDEFGHIJKLMNOPQRSTUVWXYZ0123456789",IF(OR(G146="{ISIN}",G146="{LEI}"),";ABCDEFGHIJKLMNOPQRSTUVWXYZ0123456789",IF(G146="{Master Trust/Other}","Master TuOhe",IF(E146="Securitisation type","Privateublc",IF(LEFT(G146,4)="{CA_",Val!B$21,IF(G146="{COUNTRY_EU_LIST}"," ;abcdefghijklmnopqrstuvwxyzABCDEFGHIJKLMNOPQRSTUVWXYZ0123456789",IF(OR(G146="{NOTIFICATION ID}",G146="{SECURITISATION ID}"),Val!B$15,IF(G146="{COUNTRY_EU}"," ;abcdefghijklmnopqrstuvwxyzABCDEFGHIJKLMNOPQRSTUVWXYZ",IF(G146="{Confirmed/Unconfirmed}","ConfirmedUnc",IF(G146="{Confirmed/Unconfirmed/N/A}","Confirmed/UncNA",IF(LEFT(G146,4)="{DAT","0123456789-",IF(LEFT(G146,4)="{Y/N","YN",IF(OR(LEFT(G146,4)="{N/A",LEFT(G146,4)="{LIS",LEFT(G146,4)="{No ",LEFT(G146,4)="{SEC",LEFT(G146,4)="{Mas"),Val!B$20,IF(LEFT(G146,4)="{TEX",Val!B$21,IF(LEFT(G146,4)="{ALP",Val!B$20,IF(LEFT(G146,4)="{COU",Val!B$20)))))))))))))))))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6" s="132"/>
      <c r="Y146" s="132"/>
      <c r="Z146" s="132"/>
      <c r="AA146" s="132"/>
      <c r="AB146" s="134"/>
      <c r="AC146" s="134"/>
      <c r="AD146" s="132"/>
      <c r="AE146" s="132"/>
      <c r="AF146" s="132"/>
      <c r="AG146" s="129" t="s">
        <v>940</v>
      </c>
      <c r="AH146" s="132"/>
      <c r="AI146" s="117"/>
      <c r="AJ146" s="132"/>
      <c r="AK146" s="75"/>
    </row>
    <row r="147" spans="1:37" s="2" customFormat="1" ht="100.5" customHeight="1" x14ac:dyDescent="0.25">
      <c r="A147" s="15" t="s">
        <v>1295</v>
      </c>
      <c r="B147" s="16" t="s">
        <v>632</v>
      </c>
      <c r="C147" s="17" t="s">
        <v>601</v>
      </c>
      <c r="D147" s="18" t="s">
        <v>62</v>
      </c>
      <c r="E147" s="23" t="s">
        <v>610</v>
      </c>
      <c r="F147" s="62" t="s">
        <v>1468</v>
      </c>
      <c r="G147" s="108" t="s">
        <v>611</v>
      </c>
      <c r="H147" s="43" t="s">
        <v>1384</v>
      </c>
      <c r="I147" s="88" t="s">
        <v>1398</v>
      </c>
      <c r="J147" s="156" t="s">
        <v>604</v>
      </c>
      <c r="K147" s="141"/>
      <c r="L147" s="141" t="s">
        <v>606</v>
      </c>
      <c r="M147" s="141" t="s">
        <v>171</v>
      </c>
      <c r="N147" s="143" t="s">
        <v>578</v>
      </c>
      <c r="O147" s="126">
        <f t="shared" ca="1" si="10"/>
        <v>1</v>
      </c>
      <c r="P147" s="126">
        <v>1000</v>
      </c>
      <c r="Q147" s="127" t="str">
        <f ca="1">IF(AND(E147="Last notification date",MONTH(TODAY())&gt;9,DAY(TODAY())&gt;9),YEAR(TODAY())&amp;"-"&amp;MONTH(TODAY())&amp;"-"&amp;DAY(TODAY()),IF(AND(E147="Last notification date",MONTH(TODAY())&lt;9,DAY(TODAY())&lt;10),YEAR(TODAY())&amp;"-0"&amp;MONTH(TODAY())&amp;"-0"&amp;DAY(TODAY()),IF(AND(E147="Last notification date",MONTH(TODAY())&gt;9,DAY(TODAY())&lt;10),YEAR(TODAY())&amp;"-"&amp;MONTH(TODAY())&amp;"-0"&amp;DAY(TODAY()),IF(AND(E147="Last notification date",MONTH(TODAY())&lt;10,DAY(TODAY())&gt;9),YEAR(TODAY())&amp;"-0"&amp;MONTH(TODAY())&amp;"-"&amp;DAY(TODAY()),IF(LEFT(G147,4)="{SEC","SEC ID",IF(LEFT(G147,4)="{DAT","DATE",IF(LEFT(G147,4)="{TEX",Val!B$21,IF(LEFT(G147,4)="{ALP",Val!B$20,IF(LEFT(G147,4)="{COU",Val!B$20,IF(OR(LEFT(G147,4)="{ISI",LEFT(G147,4)="{LEI"),Val!B$17,IF(OR(LEFT(G147,4)="{CA_",LEFT(G147,4)="{Mas",LEFT(G147,4)="{Y/N",LEFT(G147,4)="{No ",LEFT(G147,4)="{N/A",LEFT(G147,4)="{Con",LEFT(G147,4)="{LIS"),"LIST","")))))))))))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7" s="126">
        <f t="shared" si="11"/>
        <v>257</v>
      </c>
      <c r="S147" s="128"/>
      <c r="T147" s="126" t="str">
        <f t="shared" si="12"/>
        <v>UNK</v>
      </c>
      <c r="U147" s="126" t="str" cm="1">
        <f t="array" aca="1" ref="U147" ca="1">IF(AND(E147="Payment exemption explanation",ISBLANK(F147)=FALSE,F$77="Confirmed"),"FORMAT",IF(AND(E147="Historical Default and Loss Performance Data location",F$3="Public",ISBLANK(F147)=TRUE),"FORMAT",IF(AND(E146="Subject to severe clawback",F146="Y",ISBLANK(F147)=TRUE),"FORMAT",IF(AND(E146="Subject to severe clawback",F146="N",ISBLANK(F147)=FALSE),"FORMAT",IF(AND(OR(E147="Credit granting criteria supervision comment",E147="Credit granting criteria compliance comment"),ISBLANK(F147)=FALSE,OR(AND(F$34="N",E542="Originator (or original lender) is not a Credit institution"),AND(F$37="N",E$37="Originator (or original lender) is not a Credit institution"))),"FORMAT_S17",IF(AND(C147="STSS60",E147="Location of Liability cash flow model",ISBLANK(F147)=TRUE,F$3="Public"),"FORMAT_S60",IF(AND(C147="STSS58",E147="Historical Default and Loss Performance Data location",ISBLANK(F147)=TRUE,F$3="Public"),"FORMAT_S37",IF(AND(E147="Sponsor LEI",ISBLANK(F147)=TRUE,ISBLANK(F$8)=TRUE),"FORMAT_LEI",IF(AND(E147="Originator LEI",ISBLANK(F147)=TRUE,ISBLANK(F$11)=TRUE),"FORMAT_LEI",IF(OR(T147="EMPTY",P147+1&lt;LEN(F147),AND(G146="{Confirmed/Unconfirmed/N/A}",S147="N/A",F146="N/A",F147&lt;&gt;"")),"FORMAT",IF(OR(AND(E147="Non-ABCP securitisation unique identifier",MID(F147,21,1)&lt;&gt;"N"),AND(E147="ABCP transaction unique identifier",MID(F147,21,1)&lt;&gt;"T"),AND(E147="ABCP programme unique identifier",MID(F147,21,1)&lt;&gt;"P")),"FORMAT_SEC_ID",IF(AND(E147="Underlying exposures classification",F147&lt;&gt;"residential mortgages",F147&lt;&gt;"commercial mortgages",F147&lt;&gt;"credit facilities provided to individuals for personal, family or household consumption purposes",F147&lt;&gt;"credit facilities, including loans and leases, provided to any type of enterprise or corporation",F147&lt;&gt;"auto loans/leases",F147&lt;&gt;"credit-card receivables",F147&lt;&gt;"trade receivables",F147&lt;&gt;"others"),"FORMAT_LIST",IF(AND(E147="Instrument code",LEN(F147)-LEN(SUBSTITUTE(F147,";",""))&lt;&gt;LEN(F146)-LEN(SUBSTITUTE(F146,";",""))),"FORMAT_;",IF(AND(E147="Sponsor country (if multiple countries)",LEN(F147)-LEN(SUBSTITUTE(F147,";",""))&lt;&gt;LEN(F$11)-LEN(SUBSTITUTE(F$11,";",""))),"FORMAT_;",IF(AND(E147="Sponsor country (if multiple countries)",ISBLANK(F147)=FALSE,LEN(F147)-LEN(SUBSTITUTE(F147,";",""))=0),"FORMAT_;",IF(AND(E147="Sponsor country (if multiple countries)",ISBLANK(F147)=TRUE,LEN(F$11)-LEN(SUBSTITUTE(F$11,";",""))&lt;&gt;0),"FORMAT_;",IF(AND(E147="Originator country  (if multiple countries)",LEN(F147)-LEN(SUBSTITUTE(F147,";",""))&lt;&gt;0,ISBLANK(F147)=FALSE,LEN(F147)-LEN(SUBSTITUTE(F147,";",""))&lt;&gt;LEN(F$8)-LEN(SUBSTITUTE(F$8,";",""))),"FORMAT_;",IF(AND(E147="Originator country  (if multiple countries)",ISBLANK(F147)=FALSE,LEN(F147)-LEN(SUBSTITUTE(F147,";",""))=0),"FORMAT_;",IF(AND(E147="Originator country  (if multiple countries)",ISBLANK(F147)=TRUE,LEN(F$8)-LEN(SUBSTITUTE(F$8,";",""))&lt;&gt;0),"FORMAT_;",IF(AND(E147="Original lender country (if multiple countries)",ISBLANK(F147)=FALSE,LEN(F147)-LEN(SUBSTITUTE(F147,";",""))&lt;&gt;0,LEN(F147)-LEN(SUBSTITUTE(F147,";",""))&lt;&gt;LEN(F$14)-LEN(SUBSTITUTE(F$14,";",""))),"FORMAT_;",IF(AND(E147="Original lender country (if multiple countries)",ISBLANK(F147)=TRUE,LEN(F$14)-LEN(SUBSTITUTE(F$14,";",""))&lt;&gt;0),"FORMAT_;",IF(AND(E147="Original lender country (if multiple countries)",ISBLANK(F147)=FALSE,LEN(F147)-LEN(SUBSTITUTE(F147,";",""))=0),"FORMAT_;",IF(OR(AND(E147="Designated Entity LEI",LEN(F147)&lt;&gt;20),AND(G147="{LEI}",LEN(F147)&lt;&gt;0,LEN(F147)&lt;20),AND(G147="{ISIN}",LEN(F147)&lt;&gt;0,LEN(F147)&lt;12),AND(LEN(F147)&lt;&gt;20,E147="Retaining entity LEI",ISBLANK(F147)=FALSE),AND(E147="Instrument ISIN",ISBLANK(F147)=FALSE,LEN(F147)&gt;0,LEN(F147)&lt;11),AND(D147="M",LEFT(G147,4)="{DAT",LEN(F147)&lt;&gt;10)),"FORMAT_LEN",IF(OR(AND(F147&lt;&gt;"",LEFT(G147,4)&lt;&gt;"{TEX",ISNUMBER(SUMPRODUCT(FIND(MID(F147,ROW(INDIRECT("1:"&amp;LEN(F147))),1),W147)))=FALSE),AND(F147&lt;&gt;"",LEFT(G147,4)&lt;&gt;"{TEX",ISERROR(SUMPRODUCT(SEARCH(MID(F147,ROW(INDIRECT("1:"&amp;LEN(TRIM(F147)))),1)," "&amp;W147&amp;CHAR(10)&amp;"""")))=TRUE)),"FORMAT_CHAR",IF(LEFT(G147,4)="{TEX","TEXT","UNK")))))))))))))))))))))))))</f>
        <v>TEXT</v>
      </c>
      <c r="V147" s="126" t="b" cm="1">
        <f t="array" aca="1" ref="V147" ca="1">IF(OR(LEN(F147)&gt;P147+1),FALSE,IF(LEFT(G147,5)="{TEXT",TRUE,IF(AND(ISBLANK(F147)=FALSE,G147="{DATE_TEXT-YYYY-MM-DD}",LEN(F147)&lt;&gt;10),FALSE,IF(AND(ISBLANK(F147)=FALSE,ISNUMBER(SUMPRODUCT(SEARCH(MID(F147,ROW(INDIRECT("1:"&amp;LEN(TRIM(F147)))),1)," "&amp;W147&amp;CHAR(10)&amp;"""")))=FALSE),FALSE,TRUE))))</f>
        <v>1</v>
      </c>
      <c r="W147" s="127" t="str">
        <f>IF(G147="{Applicable/N/A}","N/Aplicable",IF(E147="Designated Entity LEI","ABCDEFGHIJKLMNOPQRSTUVWXYZ0123456789",IF(OR(G147="{ISIN}",G147="{LEI}"),";ABCDEFGHIJKLMNOPQRSTUVWXYZ0123456789",IF(G147="{Master Trust/Other}","Master TuOhe",IF(E147="Securitisation type","Privateublc",IF(LEFT(G147,4)="{CA_",Val!B$21,IF(G147="{COUNTRY_EU_LIST}"," ;abcdefghijklmnopqrstuvwxyzABCDEFGHIJKLMNOPQRSTUVWXYZ0123456789",IF(OR(G147="{NOTIFICATION ID}",G147="{SECURITISATION ID}"),Val!B$15,IF(G147="{COUNTRY_EU}"," ;abcdefghijklmnopqrstuvwxyzABCDEFGHIJKLMNOPQRSTUVWXYZ",IF(G147="{Confirmed/Unconfirmed}","ConfirmedUnc",IF(G147="{Confirmed/Unconfirmed/N/A}","Confirmed/UncNA",IF(LEFT(G147,4)="{DAT","0123456789-",IF(LEFT(G147,4)="{Y/N","YN",IF(OR(LEFT(G147,4)="{N/A",LEFT(G147,4)="{LIS",LEFT(G147,4)="{No ",LEFT(G147,4)="{SEC",LEFT(G147,4)="{Mas"),Val!B$20,IF(LEFT(G147,4)="{TEX",Val!B$21,IF(LEFT(G147,4)="{ALP",Val!B$20,IF(LEFT(G147,4)="{COU",Val!B$20)))))))))))))))))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7" s="132"/>
      <c r="Y147" s="132"/>
      <c r="Z147" s="132"/>
      <c r="AA147" s="132"/>
      <c r="AB147" s="134"/>
      <c r="AC147" s="134"/>
      <c r="AD147" s="132"/>
      <c r="AE147" s="132"/>
      <c r="AF147" s="132"/>
      <c r="AG147" s="129" t="s">
        <v>952</v>
      </c>
      <c r="AH147" s="132"/>
      <c r="AI147" s="117"/>
      <c r="AJ147" s="132"/>
      <c r="AK147" s="75"/>
    </row>
    <row r="148" spans="1:37" s="2" customFormat="1" ht="105" x14ac:dyDescent="0.25">
      <c r="A148" s="15" t="s">
        <v>1296</v>
      </c>
      <c r="B148" s="16" t="s">
        <v>634</v>
      </c>
      <c r="C148" s="20" t="s">
        <v>613</v>
      </c>
      <c r="D148" s="21" t="s">
        <v>52</v>
      </c>
      <c r="E148" s="22" t="s">
        <v>614</v>
      </c>
      <c r="F148" s="22" t="s">
        <v>175</v>
      </c>
      <c r="G148" s="61" t="s">
        <v>190</v>
      </c>
      <c r="H148" s="150" t="s">
        <v>615</v>
      </c>
      <c r="I148" s="93" t="s">
        <v>1371</v>
      </c>
      <c r="J148" s="152" t="s">
        <v>616</v>
      </c>
      <c r="K148" s="92" t="s">
        <v>617</v>
      </c>
      <c r="L148" s="140" t="s">
        <v>618</v>
      </c>
      <c r="M148" s="140" t="s">
        <v>171</v>
      </c>
      <c r="N148" s="142" t="s">
        <v>49</v>
      </c>
      <c r="O148" s="126">
        <f t="shared" ca="1" si="10"/>
        <v>1</v>
      </c>
      <c r="P148" s="126">
        <v>12</v>
      </c>
      <c r="Q148" s="127" t="str">
        <f ca="1">IF(AND(E148="Last notification date",MONTH(TODAY())&gt;9,DAY(TODAY())&gt;9),YEAR(TODAY())&amp;"-"&amp;MONTH(TODAY())&amp;"-"&amp;DAY(TODAY()),IF(AND(E148="Last notification date",MONTH(TODAY())&lt;9,DAY(TODAY())&lt;10),YEAR(TODAY())&amp;"-0"&amp;MONTH(TODAY())&amp;"-0"&amp;DAY(TODAY()),IF(AND(E148="Last notification date",MONTH(TODAY())&gt;9,DAY(TODAY())&lt;10),YEAR(TODAY())&amp;"-"&amp;MONTH(TODAY())&amp;"-0"&amp;DAY(TODAY()),IF(AND(E148="Last notification date",MONTH(TODAY())&lt;10,DAY(TODAY())&gt;9),YEAR(TODAY())&amp;"-0"&amp;MONTH(TODAY())&amp;"-"&amp;DAY(TODAY()),IF(LEFT(G148,4)="{SEC","SEC ID",IF(LEFT(G148,4)="{DAT","DATE",IF(LEFT(G148,4)="{TEX",Val!B$21,IF(LEFT(G148,4)="{ALP",Val!B$20,IF(LEFT(G148,4)="{COU",Val!B$20,IF(OR(LEFT(G148,4)="{ISI",LEFT(G148,4)="{LEI"),Val!B$17,IF(OR(LEFT(G148,4)="{CA_",LEFT(G148,4)="{Mas",LEFT(G148,4)="{Y/N",LEFT(G148,4)="{No ",LEFT(G148,4)="{N/A",LEFT(G148,4)="{Con",LEFT(G148,4)="{LIS"),"LIST","")))))))))))</f>
        <v>LIST</v>
      </c>
      <c r="R148" s="126">
        <f t="shared" si="11"/>
        <v>9</v>
      </c>
      <c r="S148" s="128"/>
      <c r="T148" s="126" t="str">
        <f t="shared" si="12"/>
        <v>UNK</v>
      </c>
      <c r="U148" s="126" t="str" cm="1">
        <f t="array" aca="1" ref="U148" ca="1">IF(AND(E148="Payment exemption explanation",ISBLANK(F148)=FALSE,F$77="Confirmed"),"FORMAT",IF(AND(E148="Historical Default and Loss Performance Data location",F$3="Public",ISBLANK(F148)=TRUE),"FORMAT",IF(AND(E147="Subject to severe clawback",F147="Y",ISBLANK(F148)=TRUE),"FORMAT",IF(AND(E147="Subject to severe clawback",F147="N",ISBLANK(F148)=FALSE),"FORMAT",IF(AND(OR(E148="Credit granting criteria supervision comment",E148="Credit granting criteria compliance comment"),ISBLANK(F148)=FALSE,OR(AND(F$34="N",E543="Originator (or original lender) is not a Credit institution"),AND(F$37="N",E$37="Originator (or original lender) is not a Credit institution"))),"FORMAT_S17",IF(AND(C148="STSS60",E148="Location of Liability cash flow model",ISBLANK(F148)=TRUE,F$3="Public"),"FORMAT_S60",IF(AND(C148="STSS58",E148="Historical Default and Loss Performance Data location",ISBLANK(F148)=TRUE,F$3="Public"),"FORMAT_S37",IF(AND(E148="Sponsor LEI",ISBLANK(F148)=TRUE,ISBLANK(F$8)=TRUE),"FORMAT_LEI",IF(AND(E148="Originator LEI",ISBLANK(F148)=TRUE,ISBLANK(F$11)=TRUE),"FORMAT_LEI",IF(OR(T148="EMPTY",P148+1&lt;LEN(F148),AND(G147="{Confirmed/Unconfirmed/N/A}",S148="N/A",F147="N/A",F148&lt;&gt;"")),"FORMAT",IF(OR(AND(E148="Non-ABCP securitisation unique identifier",MID(F148,21,1)&lt;&gt;"N"),AND(E148="ABCP transaction unique identifier",MID(F148,21,1)&lt;&gt;"T"),AND(E148="ABCP programme unique identifier",MID(F148,21,1)&lt;&gt;"P")),"FORMAT_SEC_ID",IF(AND(E148="Underlying exposures classification",F148&lt;&gt;"residential mortgages",F148&lt;&gt;"commercial mortgages",F148&lt;&gt;"credit facilities provided to individuals for personal, family or household consumption purposes",F148&lt;&gt;"credit facilities, including loans and leases, provided to any type of enterprise or corporation",F148&lt;&gt;"auto loans/leases",F148&lt;&gt;"credit-card receivables",F148&lt;&gt;"trade receivables",F148&lt;&gt;"others"),"FORMAT_LIST",IF(AND(E148="Instrument code",LEN(F148)-LEN(SUBSTITUTE(F148,";",""))&lt;&gt;LEN(F147)-LEN(SUBSTITUTE(F147,";",""))),"FORMAT_;",IF(AND(E148="Sponsor country (if multiple countries)",LEN(F148)-LEN(SUBSTITUTE(F148,";",""))&lt;&gt;LEN(F$11)-LEN(SUBSTITUTE(F$11,";",""))),"FORMAT_;",IF(AND(E148="Sponsor country (if multiple countries)",ISBLANK(F148)=FALSE,LEN(F148)-LEN(SUBSTITUTE(F148,";",""))=0),"FORMAT_;",IF(AND(E148="Sponsor country (if multiple countries)",ISBLANK(F148)=TRUE,LEN(F$11)-LEN(SUBSTITUTE(F$11,";",""))&lt;&gt;0),"FORMAT_;",IF(AND(E148="Originator country  (if multiple countries)",LEN(F148)-LEN(SUBSTITUTE(F148,";",""))&lt;&gt;0,ISBLANK(F148)=FALSE,LEN(F148)-LEN(SUBSTITUTE(F148,";",""))&lt;&gt;LEN(F$8)-LEN(SUBSTITUTE(F$8,";",""))),"FORMAT_;",IF(AND(E148="Originator country  (if multiple countries)",ISBLANK(F148)=FALSE,LEN(F148)-LEN(SUBSTITUTE(F148,";",""))=0),"FORMAT_;",IF(AND(E148="Originator country  (if multiple countries)",ISBLANK(F148)=TRUE,LEN(F$8)-LEN(SUBSTITUTE(F$8,";",""))&lt;&gt;0),"FORMAT_;",IF(AND(E148="Original lender country (if multiple countries)",ISBLANK(F148)=FALSE,LEN(F148)-LEN(SUBSTITUTE(F148,";",""))&lt;&gt;0,LEN(F148)-LEN(SUBSTITUTE(F148,";",""))&lt;&gt;LEN(F$14)-LEN(SUBSTITUTE(F$14,";",""))),"FORMAT_;",IF(AND(E148="Original lender country (if multiple countries)",ISBLANK(F148)=TRUE,LEN(F$14)-LEN(SUBSTITUTE(F$14,";",""))&lt;&gt;0),"FORMAT_;",IF(AND(E148="Original lender country (if multiple countries)",ISBLANK(F148)=FALSE,LEN(F148)-LEN(SUBSTITUTE(F148,";",""))=0),"FORMAT_;",IF(OR(AND(E148="Designated Entity LEI",LEN(F148)&lt;&gt;20),AND(G148="{LEI}",LEN(F148)&lt;&gt;0,LEN(F148)&lt;20),AND(G148="{ISIN}",LEN(F148)&lt;&gt;0,LEN(F148)&lt;12),AND(LEN(F148)&lt;&gt;20,E148="Retaining entity LEI",ISBLANK(F148)=FALSE),AND(E148="Instrument ISIN",ISBLANK(F148)=FALSE,LEN(F148)&gt;0,LEN(F148)&lt;11),AND(D148="M",LEFT(G148,4)="{DAT",LEN(F148)&lt;&gt;10)),"FORMAT_LEN",IF(OR(AND(F148&lt;&gt;"",LEFT(G148,4)&lt;&gt;"{TEX",ISNUMBER(SUMPRODUCT(FIND(MID(F148,ROW(INDIRECT("1:"&amp;LEN(F148))),1),W148)))=FALSE),AND(F148&lt;&gt;"",LEFT(G148,4)&lt;&gt;"{TEX",ISERROR(SUMPRODUCT(SEARCH(MID(F148,ROW(INDIRECT("1:"&amp;LEN(TRIM(F148)))),1)," "&amp;W148&amp;CHAR(10)&amp;"""")))=TRUE)),"FORMAT_CHAR",IF(LEFT(G148,4)="{TEX","TEXT","UNK")))))))))))))))))))))))))</f>
        <v>UNK</v>
      </c>
      <c r="V148" s="126" t="b" cm="1">
        <f t="array" aca="1" ref="V148" ca="1">IF(OR(LEN(F148)&gt;P148+1),FALSE,IF(LEFT(G148,5)="{TEXT",TRUE,IF(AND(ISBLANK(F148)=FALSE,G148="{DATE_TEXT-YYYY-MM-DD}",LEN(F148)&lt;&gt;10),FALSE,IF(AND(ISBLANK(F148)=FALSE,ISNUMBER(SUMPRODUCT(SEARCH(MID(F148,ROW(INDIRECT("1:"&amp;LEN(TRIM(F148)))),1)," "&amp;W148&amp;CHAR(10)&amp;"""")))=FALSE),FALSE,TRUE))))</f>
        <v>1</v>
      </c>
      <c r="W148" s="127" t="str">
        <f>IF(G148="{Applicable/N/A}","N/Aplicable",IF(E148="Designated Entity LEI","ABCDEFGHIJKLMNOPQRSTUVWXYZ0123456789",IF(OR(G148="{ISIN}",G148="{LEI}"),";ABCDEFGHIJKLMNOPQRSTUVWXYZ0123456789",IF(G148="{Master Trust/Other}","Master TuOhe",IF(E148="Securitisation type","Privateublc",IF(LEFT(G148,4)="{CA_",Val!B$21,IF(G148="{COUNTRY_EU_LIST}"," ;abcdefghijklmnopqrstuvwxyzABCDEFGHIJKLMNOPQRSTUVWXYZ0123456789",IF(OR(G148="{NOTIFICATION ID}",G148="{SECURITISATION ID}"),Val!B$15,IF(G148="{COUNTRY_EU}"," ;abcdefghijklmnopqrstuvwxyzABCDEFGHIJKLMNOPQRSTUVWXYZ",IF(G148="{Confirmed/Unconfirmed}","ConfirmedUnc",IF(G148="{Confirmed/Unconfirmed/N/A}","Confirmed/UncNA",IF(LEFT(G148,4)="{DAT","0123456789-",IF(LEFT(G148,4)="{Y/N","YN",IF(OR(LEFT(G148,4)="{N/A",LEFT(G148,4)="{LIS",LEFT(G148,4)="{No ",LEFT(G148,4)="{SEC",LEFT(G148,4)="{Mas"),Val!B$20,IF(LEFT(G148,4)="{TEX",Val!B$21,IF(LEFT(G148,4)="{ALP",Val!B$20,IF(LEFT(G148,4)="{COU",Val!B$20)))))))))))))))))</f>
        <v>ConfirmedUnc</v>
      </c>
      <c r="X148" s="132"/>
      <c r="Y148" s="132"/>
      <c r="Z148" s="132"/>
      <c r="AA148" s="132"/>
      <c r="AB148" s="134"/>
      <c r="AC148" s="134"/>
      <c r="AD148" s="132"/>
      <c r="AE148" s="132"/>
      <c r="AF148" s="132"/>
      <c r="AG148" s="129" t="s">
        <v>954</v>
      </c>
      <c r="AH148" s="132"/>
      <c r="AI148" s="117"/>
      <c r="AJ148" s="132"/>
      <c r="AK148" s="75"/>
    </row>
    <row r="149" spans="1:37" s="2" customFormat="1" ht="200.45" customHeight="1" x14ac:dyDescent="0.25">
      <c r="A149" s="15" t="s">
        <v>1297</v>
      </c>
      <c r="B149" s="16" t="s">
        <v>643</v>
      </c>
      <c r="C149" s="30" t="s">
        <v>613</v>
      </c>
      <c r="D149" s="31" t="s">
        <v>46</v>
      </c>
      <c r="E149" s="26" t="s">
        <v>620</v>
      </c>
      <c r="F149" s="64" t="s">
        <v>1473</v>
      </c>
      <c r="G149" s="109" t="s">
        <v>114</v>
      </c>
      <c r="H149" s="151"/>
      <c r="I149" s="88" t="s">
        <v>1333</v>
      </c>
      <c r="J149" s="156" t="s">
        <v>616</v>
      </c>
      <c r="K149" s="99" t="s">
        <v>617</v>
      </c>
      <c r="L149" s="141" t="s">
        <v>618</v>
      </c>
      <c r="M149" s="141" t="s">
        <v>171</v>
      </c>
      <c r="N149" s="143" t="s">
        <v>49</v>
      </c>
      <c r="O149" s="126">
        <f t="shared" ca="1" si="10"/>
        <v>1</v>
      </c>
      <c r="P149" s="126">
        <v>5000</v>
      </c>
      <c r="Q149" s="127" t="str">
        <f ca="1">IF(AND(E149="Last notification date",MONTH(TODAY())&gt;9,DAY(TODAY())&gt;9),YEAR(TODAY())&amp;"-"&amp;MONTH(TODAY())&amp;"-"&amp;DAY(TODAY()),IF(AND(E149="Last notification date",MONTH(TODAY())&lt;9,DAY(TODAY())&lt;10),YEAR(TODAY())&amp;"-0"&amp;MONTH(TODAY())&amp;"-0"&amp;DAY(TODAY()),IF(AND(E149="Last notification date",MONTH(TODAY())&gt;9,DAY(TODAY())&lt;10),YEAR(TODAY())&amp;"-"&amp;MONTH(TODAY())&amp;"-0"&amp;DAY(TODAY()),IF(AND(E149="Last notification date",MONTH(TODAY())&lt;10,DAY(TODAY())&gt;9),YEAR(TODAY())&amp;"-0"&amp;MONTH(TODAY())&amp;"-"&amp;DAY(TODAY()),IF(LEFT(G149,4)="{SEC","SEC ID",IF(LEFT(G149,4)="{DAT","DATE",IF(LEFT(G149,4)="{TEX",Val!B$21,IF(LEFT(G149,4)="{ALP",Val!B$20,IF(LEFT(G149,4)="{COU",Val!B$20,IF(OR(LEFT(G149,4)="{ISI",LEFT(G149,4)="{LEI"),Val!B$17,IF(OR(LEFT(G149,4)="{CA_",LEFT(G149,4)="{Mas",LEFT(G149,4)="{Y/N",LEFT(G149,4)="{No ",LEFT(G149,4)="{N/A",LEFT(G149,4)="{Con",LEFT(G149,4)="{LIS"),"LIST","")))))))))))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49" s="126">
        <f t="shared" si="11"/>
        <v>547</v>
      </c>
      <c r="S149" s="128"/>
      <c r="T149" s="126" t="str">
        <f t="shared" si="12"/>
        <v>UNK</v>
      </c>
      <c r="U149" s="126" t="str" cm="1">
        <f t="array" aca="1" ref="U149" ca="1">IF(AND(E149="Payment exemption explanation",ISBLANK(F149)=FALSE,F$77="Confirmed"),"FORMAT",IF(AND(E149="Historical Default and Loss Performance Data location",F$3="Public",ISBLANK(F149)=TRUE),"FORMAT",IF(AND(E148="Subject to severe clawback",F148="Y",ISBLANK(F149)=TRUE),"FORMAT",IF(AND(E148="Subject to severe clawback",F148="N",ISBLANK(F149)=FALSE),"FORMAT",IF(AND(OR(E149="Credit granting criteria supervision comment",E149="Credit granting criteria compliance comment"),ISBLANK(F149)=FALSE,OR(AND(F$34="N",E544="Originator (or original lender) is not a Credit institution"),AND(F$37="N",E$37="Originator (or original lender) is not a Credit institution"))),"FORMAT_S17",IF(AND(C149="STSS60",E149="Location of Liability cash flow model",ISBLANK(F149)=TRUE,F$3="Public"),"FORMAT_S60",IF(AND(C149="STSS58",E149="Historical Default and Loss Performance Data location",ISBLANK(F149)=TRUE,F$3="Public"),"FORMAT_S37",IF(AND(E149="Sponsor LEI",ISBLANK(F149)=TRUE,ISBLANK(F$8)=TRUE),"FORMAT_LEI",IF(AND(E149="Originator LEI",ISBLANK(F149)=TRUE,ISBLANK(F$11)=TRUE),"FORMAT_LEI",IF(OR(T149="EMPTY",P149+1&lt;LEN(F149),AND(G148="{Confirmed/Unconfirmed/N/A}",S149="N/A",F148="N/A",F149&lt;&gt;"")),"FORMAT",IF(OR(AND(E149="Non-ABCP securitisation unique identifier",MID(F149,21,1)&lt;&gt;"N"),AND(E149="ABCP transaction unique identifier",MID(F149,21,1)&lt;&gt;"T"),AND(E149="ABCP programme unique identifier",MID(F149,21,1)&lt;&gt;"P")),"FORMAT_SEC_ID",IF(AND(E149="Underlying exposures classification",F149&lt;&gt;"residential mortgages",F149&lt;&gt;"commercial mortgages",F149&lt;&gt;"credit facilities provided to individuals for personal, family or household consumption purposes",F149&lt;&gt;"credit facilities, including loans and leases, provided to any type of enterprise or corporation",F149&lt;&gt;"auto loans/leases",F149&lt;&gt;"credit-card receivables",F149&lt;&gt;"trade receivables",F149&lt;&gt;"others"),"FORMAT_LIST",IF(AND(E149="Instrument code",LEN(F149)-LEN(SUBSTITUTE(F149,";",""))&lt;&gt;LEN(F148)-LEN(SUBSTITUTE(F148,";",""))),"FORMAT_;",IF(AND(E149="Sponsor country (if multiple countries)",LEN(F149)-LEN(SUBSTITUTE(F149,";",""))&lt;&gt;LEN(F$11)-LEN(SUBSTITUTE(F$11,";",""))),"FORMAT_;",IF(AND(E149="Sponsor country (if multiple countries)",ISBLANK(F149)=FALSE,LEN(F149)-LEN(SUBSTITUTE(F149,";",""))=0),"FORMAT_;",IF(AND(E149="Sponsor country (if multiple countries)",ISBLANK(F149)=TRUE,LEN(F$11)-LEN(SUBSTITUTE(F$11,";",""))&lt;&gt;0),"FORMAT_;",IF(AND(E149="Originator country  (if multiple countries)",LEN(F149)-LEN(SUBSTITUTE(F149,";",""))&lt;&gt;0,ISBLANK(F149)=FALSE,LEN(F149)-LEN(SUBSTITUTE(F149,";",""))&lt;&gt;LEN(F$8)-LEN(SUBSTITUTE(F$8,";",""))),"FORMAT_;",IF(AND(E149="Originator country  (if multiple countries)",ISBLANK(F149)=FALSE,LEN(F149)-LEN(SUBSTITUTE(F149,";",""))=0),"FORMAT_;",IF(AND(E149="Originator country  (if multiple countries)",ISBLANK(F149)=TRUE,LEN(F$8)-LEN(SUBSTITUTE(F$8,";",""))&lt;&gt;0),"FORMAT_;",IF(AND(E149="Original lender country (if multiple countries)",ISBLANK(F149)=FALSE,LEN(F149)-LEN(SUBSTITUTE(F149,";",""))&lt;&gt;0,LEN(F149)-LEN(SUBSTITUTE(F149,";",""))&lt;&gt;LEN(F$14)-LEN(SUBSTITUTE(F$14,";",""))),"FORMAT_;",IF(AND(E149="Original lender country (if multiple countries)",ISBLANK(F149)=TRUE,LEN(F$14)-LEN(SUBSTITUTE(F$14,";",""))&lt;&gt;0),"FORMAT_;",IF(AND(E149="Original lender country (if multiple countries)",ISBLANK(F149)=FALSE,LEN(F149)-LEN(SUBSTITUTE(F149,";",""))=0),"FORMAT_;",IF(OR(AND(E149="Designated Entity LEI",LEN(F149)&lt;&gt;20),AND(G149="{LEI}",LEN(F149)&lt;&gt;0,LEN(F149)&lt;20),AND(G149="{ISIN}",LEN(F149)&lt;&gt;0,LEN(F149)&lt;12),AND(LEN(F149)&lt;&gt;20,E149="Retaining entity LEI",ISBLANK(F149)=FALSE),AND(E149="Instrument ISIN",ISBLANK(F149)=FALSE,LEN(F149)&gt;0,LEN(F149)&lt;11),AND(D149="M",LEFT(G149,4)="{DAT",LEN(F149)&lt;&gt;10)),"FORMAT_LEN",IF(OR(AND(F149&lt;&gt;"",LEFT(G149,4)&lt;&gt;"{TEX",ISNUMBER(SUMPRODUCT(FIND(MID(F149,ROW(INDIRECT("1:"&amp;LEN(F149))),1),W149)))=FALSE),AND(F149&lt;&gt;"",LEFT(G149,4)&lt;&gt;"{TEX",ISERROR(SUMPRODUCT(SEARCH(MID(F149,ROW(INDIRECT("1:"&amp;LEN(TRIM(F149)))),1)," "&amp;W149&amp;CHAR(10)&amp;"""")))=TRUE)),"FORMAT_CHAR",IF(LEFT(G149,4)="{TEX","TEXT","UNK")))))))))))))))))))))))))</f>
        <v>TEXT</v>
      </c>
      <c r="V149" s="126" t="b" cm="1">
        <f t="array" aca="1" ref="V149" ca="1">IF(OR(LEN(F149)&gt;P149+1),FALSE,IF(LEFT(G149,5)="{TEXT",TRUE,IF(AND(ISBLANK(F149)=FALSE,G149="{DATE_TEXT-YYYY-MM-DD}",LEN(F149)&lt;&gt;10),FALSE,IF(AND(ISBLANK(F149)=FALSE,ISNUMBER(SUMPRODUCT(SEARCH(MID(F149,ROW(INDIRECT("1:"&amp;LEN(TRIM(F149)))),1)," "&amp;W149&amp;CHAR(10)&amp;"""")))=FALSE),FALSE,TRUE))))</f>
        <v>1</v>
      </c>
      <c r="W149" s="127" t="str">
        <f>IF(G149="{Applicable/N/A}","N/Aplicable",IF(E149="Designated Entity LEI","ABCDEFGHIJKLMNOPQRSTUVWXYZ0123456789",IF(OR(G149="{ISIN}",G149="{LEI}"),";ABCDEFGHIJKLMNOPQRSTUVWXYZ0123456789",IF(G149="{Master Trust/Other}","Master TuOhe",IF(E149="Securitisation type","Privateublc",IF(LEFT(G149,4)="{CA_",Val!B$21,IF(G149="{COUNTRY_EU_LIST}"," ;abcdefghijklmnopqrstuvwxyzABCDEFGHIJKLMNOPQRSTUVWXYZ0123456789",IF(OR(G149="{NOTIFICATION ID}",G149="{SECURITISATION ID}"),Val!B$15,IF(G149="{COUNTRY_EU}"," ;abcdefghijklmnopqrstuvwxyzABCDEFGHIJKLMNOPQRSTUVWXYZ",IF(G149="{Confirmed/Unconfirmed}","ConfirmedUnc",IF(G149="{Confirmed/Unconfirmed/N/A}","Confirmed/UncNA",IF(LEFT(G149,4)="{DAT","0123456789-",IF(LEFT(G149,4)="{Y/N","YN",IF(OR(LEFT(G149,4)="{N/A",LEFT(G149,4)="{LIS",LEFT(G149,4)="{No ",LEFT(G149,4)="{SEC",LEFT(G149,4)="{Mas"),Val!B$20,IF(LEFT(G149,4)="{TEX",Val!B$21,IF(LEFT(G149,4)="{ALP",Val!B$20,IF(LEFT(G149,4)="{COU",Val!B$20)))))))))))))))))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49" s="132"/>
      <c r="Y149" s="132"/>
      <c r="Z149" s="132"/>
      <c r="AA149" s="132"/>
      <c r="AB149" s="134"/>
      <c r="AC149" s="134"/>
      <c r="AD149" s="132"/>
      <c r="AE149" s="132"/>
      <c r="AF149" s="132"/>
      <c r="AG149" s="129" t="s">
        <v>951</v>
      </c>
      <c r="AH149" s="132"/>
      <c r="AI149" s="117"/>
      <c r="AJ149" s="132"/>
      <c r="AK149" s="75"/>
    </row>
    <row r="150" spans="1:37" s="2" customFormat="1" ht="105" x14ac:dyDescent="0.25">
      <c r="A150" s="15" t="s">
        <v>1298</v>
      </c>
      <c r="B150" s="16" t="s">
        <v>645</v>
      </c>
      <c r="C150" s="20" t="s">
        <v>622</v>
      </c>
      <c r="D150" s="21" t="s">
        <v>52</v>
      </c>
      <c r="E150" s="22" t="s">
        <v>623</v>
      </c>
      <c r="F150" s="22" t="s">
        <v>175</v>
      </c>
      <c r="G150" s="61" t="s">
        <v>190</v>
      </c>
      <c r="H150" s="150" t="s">
        <v>624</v>
      </c>
      <c r="I150" s="93" t="s">
        <v>1371</v>
      </c>
      <c r="J150" s="152" t="s">
        <v>625</v>
      </c>
      <c r="K150" s="140" t="s">
        <v>626</v>
      </c>
      <c r="L150" s="140" t="s">
        <v>627</v>
      </c>
      <c r="M150" s="140" t="s">
        <v>171</v>
      </c>
      <c r="N150" s="142" t="s">
        <v>49</v>
      </c>
      <c r="O150" s="126">
        <f t="shared" ca="1" si="10"/>
        <v>1</v>
      </c>
      <c r="P150" s="126">
        <v>12</v>
      </c>
      <c r="Q150" s="127" t="str">
        <f ca="1">IF(AND(E150="Last notification date",MONTH(TODAY())&gt;9,DAY(TODAY())&gt;9),YEAR(TODAY())&amp;"-"&amp;MONTH(TODAY())&amp;"-"&amp;DAY(TODAY()),IF(AND(E150="Last notification date",MONTH(TODAY())&lt;9,DAY(TODAY())&lt;10),YEAR(TODAY())&amp;"-0"&amp;MONTH(TODAY())&amp;"-0"&amp;DAY(TODAY()),IF(AND(E150="Last notification date",MONTH(TODAY())&gt;9,DAY(TODAY())&lt;10),YEAR(TODAY())&amp;"-"&amp;MONTH(TODAY())&amp;"-0"&amp;DAY(TODAY()),IF(AND(E150="Last notification date",MONTH(TODAY())&lt;10,DAY(TODAY())&gt;9),YEAR(TODAY())&amp;"-0"&amp;MONTH(TODAY())&amp;"-"&amp;DAY(TODAY()),IF(LEFT(G150,4)="{SEC","SEC ID",IF(LEFT(G150,4)="{DAT","DATE",IF(LEFT(G150,4)="{TEX",Val!B$21,IF(LEFT(G150,4)="{ALP",Val!B$20,IF(LEFT(G150,4)="{COU",Val!B$20,IF(OR(LEFT(G150,4)="{ISI",LEFT(G150,4)="{LEI"),Val!B$17,IF(OR(LEFT(G150,4)="{CA_",LEFT(G150,4)="{Mas",LEFT(G150,4)="{Y/N",LEFT(G150,4)="{No ",LEFT(G150,4)="{N/A",LEFT(G150,4)="{Con",LEFT(G150,4)="{LIS"),"LIST","")))))))))))</f>
        <v>LIST</v>
      </c>
      <c r="R150" s="126">
        <f t="shared" si="11"/>
        <v>9</v>
      </c>
      <c r="S150" s="128"/>
      <c r="T150" s="126" t="str">
        <f t="shared" si="12"/>
        <v>UNK</v>
      </c>
      <c r="U150" s="126" t="str" cm="1">
        <f t="array" aca="1" ref="U150" ca="1">IF(AND(E150="Payment exemption explanation",ISBLANK(F150)=FALSE,F$77="Confirmed"),"FORMAT",IF(AND(E150="Historical Default and Loss Performance Data location",F$3="Public",ISBLANK(F150)=TRUE),"FORMAT",IF(AND(E149="Subject to severe clawback",F149="Y",ISBLANK(F150)=TRUE),"FORMAT",IF(AND(E149="Subject to severe clawback",F149="N",ISBLANK(F150)=FALSE),"FORMAT",IF(AND(OR(E150="Credit granting criteria supervision comment",E150="Credit granting criteria compliance comment"),ISBLANK(F150)=FALSE,OR(AND(F$34="N",E545="Originator (or original lender) is not a Credit institution"),AND(F$37="N",E$37="Originator (or original lender) is not a Credit institution"))),"FORMAT_S17",IF(AND(C150="STSS60",E150="Location of Liability cash flow model",ISBLANK(F150)=TRUE,F$3="Public"),"FORMAT_S60",IF(AND(C150="STSS58",E150="Historical Default and Loss Performance Data location",ISBLANK(F150)=TRUE,F$3="Public"),"FORMAT_S37",IF(AND(E150="Sponsor LEI",ISBLANK(F150)=TRUE,ISBLANK(F$8)=TRUE),"FORMAT_LEI",IF(AND(E150="Originator LEI",ISBLANK(F150)=TRUE,ISBLANK(F$11)=TRUE),"FORMAT_LEI",IF(OR(T150="EMPTY",P150+1&lt;LEN(F150),AND(G149="{Confirmed/Unconfirmed/N/A}",S150="N/A",F149="N/A",F150&lt;&gt;"")),"FORMAT",IF(OR(AND(E150="Non-ABCP securitisation unique identifier",MID(F150,21,1)&lt;&gt;"N"),AND(E150="ABCP transaction unique identifier",MID(F150,21,1)&lt;&gt;"T"),AND(E150="ABCP programme unique identifier",MID(F150,21,1)&lt;&gt;"P")),"FORMAT_SEC_ID",IF(AND(E150="Underlying exposures classification",F150&lt;&gt;"residential mortgages",F150&lt;&gt;"commercial mortgages",F150&lt;&gt;"credit facilities provided to individuals for personal, family or household consumption purposes",F150&lt;&gt;"credit facilities, including loans and leases, provided to any type of enterprise or corporation",F150&lt;&gt;"auto loans/leases",F150&lt;&gt;"credit-card receivables",F150&lt;&gt;"trade receivables",F150&lt;&gt;"others"),"FORMAT_LIST",IF(AND(E150="Instrument code",LEN(F150)-LEN(SUBSTITUTE(F150,";",""))&lt;&gt;LEN(F149)-LEN(SUBSTITUTE(F149,";",""))),"FORMAT_;",IF(AND(E150="Sponsor country (if multiple countries)",LEN(F150)-LEN(SUBSTITUTE(F150,";",""))&lt;&gt;LEN(F$11)-LEN(SUBSTITUTE(F$11,";",""))),"FORMAT_;",IF(AND(E150="Sponsor country (if multiple countries)",ISBLANK(F150)=FALSE,LEN(F150)-LEN(SUBSTITUTE(F150,";",""))=0),"FORMAT_;",IF(AND(E150="Sponsor country (if multiple countries)",ISBLANK(F150)=TRUE,LEN(F$11)-LEN(SUBSTITUTE(F$11,";",""))&lt;&gt;0),"FORMAT_;",IF(AND(E150="Originator country  (if multiple countries)",LEN(F150)-LEN(SUBSTITUTE(F150,";",""))&lt;&gt;0,ISBLANK(F150)=FALSE,LEN(F150)-LEN(SUBSTITUTE(F150,";",""))&lt;&gt;LEN(F$8)-LEN(SUBSTITUTE(F$8,";",""))),"FORMAT_;",IF(AND(E150="Originator country  (if multiple countries)",ISBLANK(F150)=FALSE,LEN(F150)-LEN(SUBSTITUTE(F150,";",""))=0),"FORMAT_;",IF(AND(E150="Originator country  (if multiple countries)",ISBLANK(F150)=TRUE,LEN(F$8)-LEN(SUBSTITUTE(F$8,";",""))&lt;&gt;0),"FORMAT_;",IF(AND(E150="Original lender country (if multiple countries)",ISBLANK(F150)=FALSE,LEN(F150)-LEN(SUBSTITUTE(F150,";",""))&lt;&gt;0,LEN(F150)-LEN(SUBSTITUTE(F150,";",""))&lt;&gt;LEN(F$14)-LEN(SUBSTITUTE(F$14,";",""))),"FORMAT_;",IF(AND(E150="Original lender country (if multiple countries)",ISBLANK(F150)=TRUE,LEN(F$14)-LEN(SUBSTITUTE(F$14,";",""))&lt;&gt;0),"FORMAT_;",IF(AND(E150="Original lender country (if multiple countries)",ISBLANK(F150)=FALSE,LEN(F150)-LEN(SUBSTITUTE(F150,";",""))=0),"FORMAT_;",IF(OR(AND(E150="Designated Entity LEI",LEN(F150)&lt;&gt;20),AND(G150="{LEI}",LEN(F150)&lt;&gt;0,LEN(F150)&lt;20),AND(G150="{ISIN}",LEN(F150)&lt;&gt;0,LEN(F150)&lt;12),AND(LEN(F150)&lt;&gt;20,E150="Retaining entity LEI",ISBLANK(F150)=FALSE),AND(E150="Instrument ISIN",ISBLANK(F150)=FALSE,LEN(F150)&gt;0,LEN(F150)&lt;11),AND(D150="M",LEFT(G150,4)="{DAT",LEN(F150)&lt;&gt;10)),"FORMAT_LEN",IF(OR(AND(F150&lt;&gt;"",LEFT(G150,4)&lt;&gt;"{TEX",ISNUMBER(SUMPRODUCT(FIND(MID(F150,ROW(INDIRECT("1:"&amp;LEN(F150))),1),W150)))=FALSE),AND(F150&lt;&gt;"",LEFT(G150,4)&lt;&gt;"{TEX",ISERROR(SUMPRODUCT(SEARCH(MID(F150,ROW(INDIRECT("1:"&amp;LEN(TRIM(F150)))),1)," "&amp;W150&amp;CHAR(10)&amp;"""")))=TRUE)),"FORMAT_CHAR",IF(LEFT(G150,4)="{TEX","TEXT","UNK")))))))))))))))))))))))))</f>
        <v>UNK</v>
      </c>
      <c r="V150" s="126" t="b" cm="1">
        <f t="array" aca="1" ref="V150" ca="1">IF(OR(LEN(F150)&gt;P150+1),FALSE,IF(LEFT(G150,5)="{TEXT",TRUE,IF(AND(ISBLANK(F150)=FALSE,G150="{DATE_TEXT-YYYY-MM-DD}",LEN(F150)&lt;&gt;10),FALSE,IF(AND(ISBLANK(F150)=FALSE,ISNUMBER(SUMPRODUCT(SEARCH(MID(F150,ROW(INDIRECT("1:"&amp;LEN(TRIM(F150)))),1)," "&amp;W150&amp;CHAR(10)&amp;"""")))=FALSE),FALSE,TRUE))))</f>
        <v>1</v>
      </c>
      <c r="W150" s="127" t="str">
        <f>IF(G150="{Applicable/N/A}","N/Aplicable",IF(E150="Designated Entity LEI","ABCDEFGHIJKLMNOPQRSTUVWXYZ0123456789",IF(OR(G150="{ISIN}",G150="{LEI}"),";ABCDEFGHIJKLMNOPQRSTUVWXYZ0123456789",IF(G150="{Master Trust/Other}","Master TuOhe",IF(E150="Securitisation type","Privateublc",IF(LEFT(G150,4)="{CA_",Val!B$21,IF(G150="{COUNTRY_EU_LIST}"," ;abcdefghijklmnopqrstuvwxyzABCDEFGHIJKLMNOPQRSTUVWXYZ0123456789",IF(OR(G150="{NOTIFICATION ID}",G150="{SECURITISATION ID}"),Val!B$15,IF(G150="{COUNTRY_EU}"," ;abcdefghijklmnopqrstuvwxyzABCDEFGHIJKLMNOPQRSTUVWXYZ",IF(G150="{Confirmed/Unconfirmed}","ConfirmedUnc",IF(G150="{Confirmed/Unconfirmed/N/A}","Confirmed/UncNA",IF(LEFT(G150,4)="{DAT","0123456789-",IF(LEFT(G150,4)="{Y/N","YN",IF(OR(LEFT(G150,4)="{N/A",LEFT(G150,4)="{LIS",LEFT(G150,4)="{No ",LEFT(G150,4)="{SEC",LEFT(G150,4)="{Mas"),Val!B$20,IF(LEFT(G150,4)="{TEX",Val!B$21,IF(LEFT(G150,4)="{ALP",Val!B$20,IF(LEFT(G150,4)="{COU",Val!B$20)))))))))))))))))</f>
        <v>ConfirmedUnc</v>
      </c>
      <c r="X150" s="132"/>
      <c r="Y150" s="132"/>
      <c r="Z150" s="132"/>
      <c r="AA150" s="132"/>
      <c r="AB150" s="134"/>
      <c r="AC150" s="134"/>
      <c r="AD150" s="132"/>
      <c r="AE150" s="132"/>
      <c r="AF150" s="132"/>
      <c r="AG150" s="129" t="s">
        <v>942</v>
      </c>
      <c r="AH150" s="132"/>
      <c r="AI150" s="117"/>
      <c r="AJ150" s="132"/>
      <c r="AK150" s="75"/>
    </row>
    <row r="151" spans="1:37" s="2" customFormat="1" ht="305.45" customHeight="1" x14ac:dyDescent="0.25">
      <c r="A151" s="15" t="s">
        <v>1299</v>
      </c>
      <c r="B151" s="16" t="s">
        <v>652</v>
      </c>
      <c r="C151" s="33" t="s">
        <v>622</v>
      </c>
      <c r="D151" s="34" t="s">
        <v>62</v>
      </c>
      <c r="E151" s="23" t="s">
        <v>1055</v>
      </c>
      <c r="F151" s="62" t="s">
        <v>1511</v>
      </c>
      <c r="G151" s="108" t="s">
        <v>199</v>
      </c>
      <c r="H151" s="151"/>
      <c r="I151" s="88" t="s">
        <v>1401</v>
      </c>
      <c r="J151" s="153" t="s">
        <v>625</v>
      </c>
      <c r="K151" s="144"/>
      <c r="L151" s="144" t="s">
        <v>627</v>
      </c>
      <c r="M151" s="144" t="s">
        <v>171</v>
      </c>
      <c r="N151" s="145" t="s">
        <v>49</v>
      </c>
      <c r="O151" s="126">
        <f t="shared" ca="1" si="10"/>
        <v>1</v>
      </c>
      <c r="P151" s="126">
        <v>10000</v>
      </c>
      <c r="Q151" s="127" t="str">
        <f ca="1">IF(AND(E151="Last notification date",MONTH(TODAY())&gt;9,DAY(TODAY())&gt;9),YEAR(TODAY())&amp;"-"&amp;MONTH(TODAY())&amp;"-"&amp;DAY(TODAY()),IF(AND(E151="Last notification date",MONTH(TODAY())&lt;9,DAY(TODAY())&lt;10),YEAR(TODAY())&amp;"-0"&amp;MONTH(TODAY())&amp;"-0"&amp;DAY(TODAY()),IF(AND(E151="Last notification date",MONTH(TODAY())&gt;9,DAY(TODAY())&lt;10),YEAR(TODAY())&amp;"-"&amp;MONTH(TODAY())&amp;"-0"&amp;DAY(TODAY()),IF(AND(E151="Last notification date",MONTH(TODAY())&lt;10,DAY(TODAY())&gt;9),YEAR(TODAY())&amp;"-0"&amp;MONTH(TODAY())&amp;"-"&amp;DAY(TODAY()),IF(LEFT(G151,4)="{SEC","SEC ID",IF(LEFT(G151,4)="{DAT","DATE",IF(LEFT(G151,4)="{TEX",Val!B$21,IF(LEFT(G151,4)="{ALP",Val!B$20,IF(LEFT(G151,4)="{COU",Val!B$20,IF(OR(LEFT(G151,4)="{ISI",LEFT(G151,4)="{LEI"),Val!B$17,IF(OR(LEFT(G151,4)="{CA_",LEFT(G151,4)="{Mas",LEFT(G151,4)="{Y/N",LEFT(G151,4)="{No ",LEFT(G151,4)="{N/A",LEFT(G151,4)="{Con",LEFT(G151,4)="{LIS"),"LIST","")))))))))))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1" s="126">
        <f t="shared" si="11"/>
        <v>848</v>
      </c>
      <c r="S151" s="128"/>
      <c r="T151" s="126" t="str">
        <f t="shared" si="12"/>
        <v>UNK</v>
      </c>
      <c r="U151" s="126" t="str" cm="1">
        <f t="array" aca="1" ref="U151" ca="1">IF(AND(E151="Payment exemption explanation",ISBLANK(F151)=FALSE,F$77="Confirmed"),"FORMAT",IF(AND(E151="Historical Default and Loss Performance Data location",F$3="Public",ISBLANK(F151)=TRUE),"FORMAT",IF(AND(E150="Subject to severe clawback",F150="Y",ISBLANK(F151)=TRUE),"FORMAT",IF(AND(E150="Subject to severe clawback",F150="N",ISBLANK(F151)=FALSE),"FORMAT",IF(AND(OR(E151="Credit granting criteria supervision comment",E151="Credit granting criteria compliance comment"),ISBLANK(F151)=FALSE,OR(AND(F$34="N",E546="Originator (or original lender) is not a Credit institution"),AND(F$37="N",E$37="Originator (or original lender) is not a Credit institution"))),"FORMAT_S17",IF(AND(C151="STSS60",E151="Location of Liability cash flow model",ISBLANK(F151)=TRUE,F$3="Public"),"FORMAT_S60",IF(AND(C151="STSS58",E151="Historical Default and Loss Performance Data location",ISBLANK(F151)=TRUE,F$3="Public"),"FORMAT_S37",IF(AND(E151="Sponsor LEI",ISBLANK(F151)=TRUE,ISBLANK(F$8)=TRUE),"FORMAT_LEI",IF(AND(E151="Originator LEI",ISBLANK(F151)=TRUE,ISBLANK(F$11)=TRUE),"FORMAT_LEI",IF(OR(T151="EMPTY",P151+1&lt;LEN(F151),AND(G150="{Confirmed/Unconfirmed/N/A}",S151="N/A",F150="N/A",F151&lt;&gt;"")),"FORMAT",IF(OR(AND(E151="Non-ABCP securitisation unique identifier",MID(F151,21,1)&lt;&gt;"N"),AND(E151="ABCP transaction unique identifier",MID(F151,21,1)&lt;&gt;"T"),AND(E151="ABCP programme unique identifier",MID(F151,21,1)&lt;&gt;"P")),"FORMAT_SEC_ID",IF(AND(E151="Underlying exposures classification",F151&lt;&gt;"residential mortgages",F151&lt;&gt;"commercial mortgages",F151&lt;&gt;"credit facilities provided to individuals for personal, family or household consumption purposes",F151&lt;&gt;"credit facilities, including loans and leases, provided to any type of enterprise or corporation",F151&lt;&gt;"auto loans/leases",F151&lt;&gt;"credit-card receivables",F151&lt;&gt;"trade receivables",F151&lt;&gt;"others"),"FORMAT_LIST",IF(AND(E151="Instrument code",LEN(F151)-LEN(SUBSTITUTE(F151,";",""))&lt;&gt;LEN(F150)-LEN(SUBSTITUTE(F150,";",""))),"FORMAT_;",IF(AND(E151="Sponsor country (if multiple countries)",LEN(F151)-LEN(SUBSTITUTE(F151,";",""))&lt;&gt;LEN(F$11)-LEN(SUBSTITUTE(F$11,";",""))),"FORMAT_;",IF(AND(E151="Sponsor country (if multiple countries)",ISBLANK(F151)=FALSE,LEN(F151)-LEN(SUBSTITUTE(F151,";",""))=0),"FORMAT_;",IF(AND(E151="Sponsor country (if multiple countries)",ISBLANK(F151)=TRUE,LEN(F$11)-LEN(SUBSTITUTE(F$11,";",""))&lt;&gt;0),"FORMAT_;",IF(AND(E151="Originator country  (if multiple countries)",LEN(F151)-LEN(SUBSTITUTE(F151,";",""))&lt;&gt;0,ISBLANK(F151)=FALSE,LEN(F151)-LEN(SUBSTITUTE(F151,";",""))&lt;&gt;LEN(F$8)-LEN(SUBSTITUTE(F$8,";",""))),"FORMAT_;",IF(AND(E151="Originator country  (if multiple countries)",ISBLANK(F151)=FALSE,LEN(F151)-LEN(SUBSTITUTE(F151,";",""))=0),"FORMAT_;",IF(AND(E151="Originator country  (if multiple countries)",ISBLANK(F151)=TRUE,LEN(F$8)-LEN(SUBSTITUTE(F$8,";",""))&lt;&gt;0),"FORMAT_;",IF(AND(E151="Original lender country (if multiple countries)",ISBLANK(F151)=FALSE,LEN(F151)-LEN(SUBSTITUTE(F151,";",""))&lt;&gt;0,LEN(F151)-LEN(SUBSTITUTE(F151,";",""))&lt;&gt;LEN(F$14)-LEN(SUBSTITUTE(F$14,";",""))),"FORMAT_;",IF(AND(E151="Original lender country (if multiple countries)",ISBLANK(F151)=TRUE,LEN(F$14)-LEN(SUBSTITUTE(F$14,";",""))&lt;&gt;0),"FORMAT_;",IF(AND(E151="Original lender country (if multiple countries)",ISBLANK(F151)=FALSE,LEN(F151)-LEN(SUBSTITUTE(F151,";",""))=0),"FORMAT_;",IF(OR(AND(E151="Designated Entity LEI",LEN(F151)&lt;&gt;20),AND(G151="{LEI}",LEN(F151)&lt;&gt;0,LEN(F151)&lt;20),AND(G151="{ISIN}",LEN(F151)&lt;&gt;0,LEN(F151)&lt;12),AND(LEN(F151)&lt;&gt;20,E151="Retaining entity LEI",ISBLANK(F151)=FALSE),AND(E151="Instrument ISIN",ISBLANK(F151)=FALSE,LEN(F151)&gt;0,LEN(F151)&lt;11),AND(D151="M",LEFT(G151,4)="{DAT",LEN(F151)&lt;&gt;10)),"FORMAT_LEN",IF(OR(AND(F151&lt;&gt;"",LEFT(G151,4)&lt;&gt;"{TEX",ISNUMBER(SUMPRODUCT(FIND(MID(F151,ROW(INDIRECT("1:"&amp;LEN(F151))),1),W151)))=FALSE),AND(F151&lt;&gt;"",LEFT(G151,4)&lt;&gt;"{TEX",ISERROR(SUMPRODUCT(SEARCH(MID(F151,ROW(INDIRECT("1:"&amp;LEN(TRIM(F151)))),1)," "&amp;W151&amp;CHAR(10)&amp;"""")))=TRUE)),"FORMAT_CHAR",IF(LEFT(G151,4)="{TEX","TEXT","UNK")))))))))))))))))))))))))</f>
        <v>TEXT</v>
      </c>
      <c r="V151" s="126" t="b" cm="1">
        <f t="array" aca="1" ref="V151" ca="1">IF(OR(LEN(F151)&gt;P151+1),FALSE,IF(LEFT(G151,5)="{TEXT",TRUE,IF(AND(ISBLANK(F151)=FALSE,G151="{DATE_TEXT-YYYY-MM-DD}",LEN(F151)&lt;&gt;10),FALSE,IF(AND(ISBLANK(F151)=FALSE,ISNUMBER(SUMPRODUCT(SEARCH(MID(F151,ROW(INDIRECT("1:"&amp;LEN(TRIM(F151)))),1)," "&amp;W151&amp;CHAR(10)&amp;"""")))=FALSE),FALSE,TRUE))))</f>
        <v>1</v>
      </c>
      <c r="W151" s="127" t="str">
        <f>IF(G151="{Applicable/N/A}","N/Aplicable",IF(E151="Designated Entity LEI","ABCDEFGHIJKLMNOPQRSTUVWXYZ0123456789",IF(OR(G151="{ISIN}",G151="{LEI}"),";ABCDEFGHIJKLMNOPQRSTUVWXYZ0123456789",IF(G151="{Master Trust/Other}","Master TuOhe",IF(E151="Securitisation type","Privateublc",IF(LEFT(G151,4)="{CA_",Val!B$21,IF(G151="{COUNTRY_EU_LIST}"," ;abcdefghijklmnopqrstuvwxyzABCDEFGHIJKLMNOPQRSTUVWXYZ0123456789",IF(OR(G151="{NOTIFICATION ID}",G151="{SECURITISATION ID}"),Val!B$15,IF(G151="{COUNTRY_EU}"," ;abcdefghijklmnopqrstuvwxyzABCDEFGHIJKLMNOPQRSTUVWXYZ",IF(G151="{Confirmed/Unconfirmed}","ConfirmedUnc",IF(G151="{Confirmed/Unconfirmed/N/A}","Confirmed/UncNA",IF(LEFT(G151,4)="{DAT","0123456789-",IF(LEFT(G151,4)="{Y/N","YN",IF(OR(LEFT(G151,4)="{N/A",LEFT(G151,4)="{LIS",LEFT(G151,4)="{No ",LEFT(G151,4)="{SEC",LEFT(G151,4)="{Mas"),Val!B$20,IF(LEFT(G151,4)="{TEX",Val!B$21,IF(LEFT(G151,4)="{ALP",Val!B$20,IF(LEFT(G151,4)="{COU",Val!B$20)))))))))))))))))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1" s="132"/>
      <c r="Y151" s="132"/>
      <c r="Z151" s="132"/>
      <c r="AA151" s="132"/>
      <c r="AB151" s="134"/>
      <c r="AC151" s="134"/>
      <c r="AD151" s="132"/>
      <c r="AE151" s="132"/>
      <c r="AF151" s="132"/>
      <c r="AG151" s="129" t="s">
        <v>941</v>
      </c>
      <c r="AH151" s="132"/>
      <c r="AI151" s="117"/>
      <c r="AJ151" s="132"/>
      <c r="AK151" s="75"/>
    </row>
    <row r="152" spans="1:37" s="2" customFormat="1" ht="135" x14ac:dyDescent="0.25">
      <c r="A152" s="15" t="s">
        <v>1300</v>
      </c>
      <c r="B152" s="16" t="s">
        <v>654</v>
      </c>
      <c r="C152" s="20" t="s">
        <v>622</v>
      </c>
      <c r="D152" s="21" t="s">
        <v>52</v>
      </c>
      <c r="E152" s="22" t="s">
        <v>630</v>
      </c>
      <c r="F152" s="22" t="s">
        <v>175</v>
      </c>
      <c r="G152" s="61" t="s">
        <v>190</v>
      </c>
      <c r="H152" s="150" t="s">
        <v>631</v>
      </c>
      <c r="I152" s="88" t="s">
        <v>1399</v>
      </c>
      <c r="J152" s="153" t="s">
        <v>625</v>
      </c>
      <c r="K152" s="144"/>
      <c r="L152" s="144" t="s">
        <v>627</v>
      </c>
      <c r="M152" s="144" t="s">
        <v>171</v>
      </c>
      <c r="N152" s="145" t="s">
        <v>49</v>
      </c>
      <c r="O152" s="126">
        <f t="shared" ca="1" si="10"/>
        <v>1</v>
      </c>
      <c r="P152" s="126">
        <v>12</v>
      </c>
      <c r="Q152" s="127" t="str">
        <f ca="1">IF(AND(E152="Last notification date",MONTH(TODAY())&gt;9,DAY(TODAY())&gt;9),YEAR(TODAY())&amp;"-"&amp;MONTH(TODAY())&amp;"-"&amp;DAY(TODAY()),IF(AND(E152="Last notification date",MONTH(TODAY())&lt;9,DAY(TODAY())&lt;10),YEAR(TODAY())&amp;"-0"&amp;MONTH(TODAY())&amp;"-0"&amp;DAY(TODAY()),IF(AND(E152="Last notification date",MONTH(TODAY())&gt;9,DAY(TODAY())&lt;10),YEAR(TODAY())&amp;"-"&amp;MONTH(TODAY())&amp;"-0"&amp;DAY(TODAY()),IF(AND(E152="Last notification date",MONTH(TODAY())&lt;10,DAY(TODAY())&gt;9),YEAR(TODAY())&amp;"-0"&amp;MONTH(TODAY())&amp;"-"&amp;DAY(TODAY()),IF(LEFT(G152,4)="{SEC","SEC ID",IF(LEFT(G152,4)="{DAT","DATE",IF(LEFT(G152,4)="{TEX",Val!B$21,IF(LEFT(G152,4)="{ALP",Val!B$20,IF(LEFT(G152,4)="{COU",Val!B$20,IF(OR(LEFT(G152,4)="{ISI",LEFT(G152,4)="{LEI"),Val!B$17,IF(OR(LEFT(G152,4)="{CA_",LEFT(G152,4)="{Mas",LEFT(G152,4)="{Y/N",LEFT(G152,4)="{No ",LEFT(G152,4)="{N/A",LEFT(G152,4)="{Con",LEFT(G152,4)="{LIS"),"LIST","")))))))))))</f>
        <v>LIST</v>
      </c>
      <c r="R152" s="126">
        <f t="shared" si="11"/>
        <v>9</v>
      </c>
      <c r="S152" s="128"/>
      <c r="T152" s="126" t="str">
        <f t="shared" si="12"/>
        <v>UNK</v>
      </c>
      <c r="U152" s="126" t="str" cm="1">
        <f t="array" aca="1" ref="U152" ca="1">IF(AND(E152="Payment exemption explanation",ISBLANK(F152)=FALSE,F$77="Confirmed"),"FORMAT",IF(AND(E152="Historical Default and Loss Performance Data location",F$3="Public",ISBLANK(F152)=TRUE),"FORMAT",IF(AND(E151="Subject to severe clawback",F151="Y",ISBLANK(F152)=TRUE),"FORMAT",IF(AND(E151="Subject to severe clawback",F151="N",ISBLANK(F152)=FALSE),"FORMAT",IF(AND(OR(E152="Credit granting criteria supervision comment",E152="Credit granting criteria compliance comment"),ISBLANK(F152)=FALSE,OR(AND(F$34="N",E547="Originator (or original lender) is not a Credit institution"),AND(F$37="N",E$37="Originator (or original lender) is not a Credit institution"))),"FORMAT_S17",IF(AND(C152="STSS60",E152="Location of Liability cash flow model",ISBLANK(F152)=TRUE,F$3="Public"),"FORMAT_S60",IF(AND(C152="STSS58",E152="Historical Default and Loss Performance Data location",ISBLANK(F152)=TRUE,F$3="Public"),"FORMAT_S37",IF(AND(E152="Sponsor LEI",ISBLANK(F152)=TRUE,ISBLANK(F$8)=TRUE),"FORMAT_LEI",IF(AND(E152="Originator LEI",ISBLANK(F152)=TRUE,ISBLANK(F$11)=TRUE),"FORMAT_LEI",IF(OR(T152="EMPTY",P152+1&lt;LEN(F152),AND(G151="{Confirmed/Unconfirmed/N/A}",S152="N/A",F151="N/A",F152&lt;&gt;"")),"FORMAT",IF(OR(AND(E152="Non-ABCP securitisation unique identifier",MID(F152,21,1)&lt;&gt;"N"),AND(E152="ABCP transaction unique identifier",MID(F152,21,1)&lt;&gt;"T"),AND(E152="ABCP programme unique identifier",MID(F152,21,1)&lt;&gt;"P")),"FORMAT_SEC_ID",IF(AND(E152="Underlying exposures classification",F152&lt;&gt;"residential mortgages",F152&lt;&gt;"commercial mortgages",F152&lt;&gt;"credit facilities provided to individuals for personal, family or household consumption purposes",F152&lt;&gt;"credit facilities, including loans and leases, provided to any type of enterprise or corporation",F152&lt;&gt;"auto loans/leases",F152&lt;&gt;"credit-card receivables",F152&lt;&gt;"trade receivables",F152&lt;&gt;"others"),"FORMAT_LIST",IF(AND(E152="Instrument code",LEN(F152)-LEN(SUBSTITUTE(F152,";",""))&lt;&gt;LEN(F151)-LEN(SUBSTITUTE(F151,";",""))),"FORMAT_;",IF(AND(E152="Sponsor country (if multiple countries)",LEN(F152)-LEN(SUBSTITUTE(F152,";",""))&lt;&gt;LEN(F$11)-LEN(SUBSTITUTE(F$11,";",""))),"FORMAT_;",IF(AND(E152="Sponsor country (if multiple countries)",ISBLANK(F152)=FALSE,LEN(F152)-LEN(SUBSTITUTE(F152,";",""))=0),"FORMAT_;",IF(AND(E152="Sponsor country (if multiple countries)",ISBLANK(F152)=TRUE,LEN(F$11)-LEN(SUBSTITUTE(F$11,";",""))&lt;&gt;0),"FORMAT_;",IF(AND(E152="Originator country  (if multiple countries)",LEN(F152)-LEN(SUBSTITUTE(F152,";",""))&lt;&gt;0,ISBLANK(F152)=FALSE,LEN(F152)-LEN(SUBSTITUTE(F152,";",""))&lt;&gt;LEN(F$8)-LEN(SUBSTITUTE(F$8,";",""))),"FORMAT_;",IF(AND(E152="Originator country  (if multiple countries)",ISBLANK(F152)=FALSE,LEN(F152)-LEN(SUBSTITUTE(F152,";",""))=0),"FORMAT_;",IF(AND(E152="Originator country  (if multiple countries)",ISBLANK(F152)=TRUE,LEN(F$8)-LEN(SUBSTITUTE(F$8,";",""))&lt;&gt;0),"FORMAT_;",IF(AND(E152="Original lender country (if multiple countries)",ISBLANK(F152)=FALSE,LEN(F152)-LEN(SUBSTITUTE(F152,";",""))&lt;&gt;0,LEN(F152)-LEN(SUBSTITUTE(F152,";",""))&lt;&gt;LEN(F$14)-LEN(SUBSTITUTE(F$14,";",""))),"FORMAT_;",IF(AND(E152="Original lender country (if multiple countries)",ISBLANK(F152)=TRUE,LEN(F$14)-LEN(SUBSTITUTE(F$14,";",""))&lt;&gt;0),"FORMAT_;",IF(AND(E152="Original lender country (if multiple countries)",ISBLANK(F152)=FALSE,LEN(F152)-LEN(SUBSTITUTE(F152,";",""))=0),"FORMAT_;",IF(OR(AND(E152="Designated Entity LEI",LEN(F152)&lt;&gt;20),AND(G152="{LEI}",LEN(F152)&lt;&gt;0,LEN(F152)&lt;20),AND(G152="{ISIN}",LEN(F152)&lt;&gt;0,LEN(F152)&lt;12),AND(LEN(F152)&lt;&gt;20,E152="Retaining entity LEI",ISBLANK(F152)=FALSE),AND(E152="Instrument ISIN",ISBLANK(F152)=FALSE,LEN(F152)&gt;0,LEN(F152)&lt;11),AND(D152="M",LEFT(G152,4)="{DAT",LEN(F152)&lt;&gt;10)),"FORMAT_LEN",IF(OR(AND(F152&lt;&gt;"",LEFT(G152,4)&lt;&gt;"{TEX",ISNUMBER(SUMPRODUCT(FIND(MID(F152,ROW(INDIRECT("1:"&amp;LEN(F152))),1),W152)))=FALSE),AND(F152&lt;&gt;"",LEFT(G152,4)&lt;&gt;"{TEX",ISERROR(SUMPRODUCT(SEARCH(MID(F152,ROW(INDIRECT("1:"&amp;LEN(TRIM(F152)))),1)," "&amp;W152&amp;CHAR(10)&amp;"""")))=TRUE)),"FORMAT_CHAR",IF(LEFT(G152,4)="{TEX","TEXT","UNK")))))))))))))))))))))))))</f>
        <v>UNK</v>
      </c>
      <c r="V152" s="126" t="b" cm="1">
        <f t="array" aca="1" ref="V152" ca="1">IF(OR(LEN(F152)&gt;P152+1),FALSE,IF(LEFT(G152,5)="{TEXT",TRUE,IF(AND(ISBLANK(F152)=FALSE,G152="{DATE_TEXT-YYYY-MM-DD}",LEN(F152)&lt;&gt;10),FALSE,IF(AND(ISBLANK(F152)=FALSE,ISNUMBER(SUMPRODUCT(SEARCH(MID(F152,ROW(INDIRECT("1:"&amp;LEN(TRIM(F152)))),1)," "&amp;W152&amp;CHAR(10)&amp;"""")))=FALSE),FALSE,TRUE))))</f>
        <v>1</v>
      </c>
      <c r="W152" s="127" t="str">
        <f>IF(G152="{Applicable/N/A}","N/Aplicable",IF(E152="Designated Entity LEI","ABCDEFGHIJKLMNOPQRSTUVWXYZ0123456789",IF(OR(G152="{ISIN}",G152="{LEI}"),";ABCDEFGHIJKLMNOPQRSTUVWXYZ0123456789",IF(G152="{Master Trust/Other}","Master TuOhe",IF(E152="Securitisation type","Privateublc",IF(LEFT(G152,4)="{CA_",Val!B$21,IF(G152="{COUNTRY_EU_LIST}"," ;abcdefghijklmnopqrstuvwxyzABCDEFGHIJKLMNOPQRSTUVWXYZ0123456789",IF(OR(G152="{NOTIFICATION ID}",G152="{SECURITISATION ID}"),Val!B$15,IF(G152="{COUNTRY_EU}"," ;abcdefghijklmnopqrstuvwxyzABCDEFGHIJKLMNOPQRSTUVWXYZ",IF(G152="{Confirmed/Unconfirmed}","ConfirmedUnc",IF(G152="{Confirmed/Unconfirmed/N/A}","Confirmed/UncNA",IF(LEFT(G152,4)="{DAT","0123456789-",IF(LEFT(G152,4)="{Y/N","YN",IF(OR(LEFT(G152,4)="{N/A",LEFT(G152,4)="{LIS",LEFT(G152,4)="{No ",LEFT(G152,4)="{SEC",LEFT(G152,4)="{Mas"),Val!B$20,IF(LEFT(G152,4)="{TEX",Val!B$21,IF(LEFT(G152,4)="{ALP",Val!B$20,IF(LEFT(G152,4)="{COU",Val!B$20)))))))))))))))))</f>
        <v>ConfirmedUnc</v>
      </c>
      <c r="X152" s="132"/>
      <c r="Y152" s="132"/>
      <c r="Z152" s="132"/>
      <c r="AA152" s="132"/>
      <c r="AB152" s="134"/>
      <c r="AC152" s="134"/>
      <c r="AD152" s="132"/>
      <c r="AE152" s="132"/>
      <c r="AF152" s="132"/>
      <c r="AG152" s="129" t="s">
        <v>947</v>
      </c>
      <c r="AH152" s="132"/>
      <c r="AI152" s="117"/>
      <c r="AJ152" s="132"/>
      <c r="AK152" s="75"/>
    </row>
    <row r="153" spans="1:37" s="2" customFormat="1" ht="120.75" x14ac:dyDescent="0.25">
      <c r="A153" s="15" t="s">
        <v>1301</v>
      </c>
      <c r="B153" s="16" t="s">
        <v>657</v>
      </c>
      <c r="C153" s="30" t="s">
        <v>622</v>
      </c>
      <c r="D153" s="31" t="s">
        <v>46</v>
      </c>
      <c r="E153" s="26" t="s">
        <v>633</v>
      </c>
      <c r="F153" s="139" t="s">
        <v>1465</v>
      </c>
      <c r="G153" s="109" t="s">
        <v>114</v>
      </c>
      <c r="H153" s="151"/>
      <c r="I153" s="88" t="s">
        <v>1400</v>
      </c>
      <c r="J153" s="156" t="s">
        <v>625</v>
      </c>
      <c r="K153" s="141"/>
      <c r="L153" s="141" t="s">
        <v>627</v>
      </c>
      <c r="M153" s="141" t="s">
        <v>171</v>
      </c>
      <c r="N153" s="143" t="s">
        <v>49</v>
      </c>
      <c r="O153" s="126">
        <f t="shared" ca="1" si="10"/>
        <v>1</v>
      </c>
      <c r="P153" s="126">
        <v>5000</v>
      </c>
      <c r="Q153" s="127" t="str">
        <f ca="1">IF(AND(E153="Last notification date",MONTH(TODAY())&gt;9,DAY(TODAY())&gt;9),YEAR(TODAY())&amp;"-"&amp;MONTH(TODAY())&amp;"-"&amp;DAY(TODAY()),IF(AND(E153="Last notification date",MONTH(TODAY())&lt;9,DAY(TODAY())&lt;10),YEAR(TODAY())&amp;"-0"&amp;MONTH(TODAY())&amp;"-0"&amp;DAY(TODAY()),IF(AND(E153="Last notification date",MONTH(TODAY())&gt;9,DAY(TODAY())&lt;10),YEAR(TODAY())&amp;"-"&amp;MONTH(TODAY())&amp;"-0"&amp;DAY(TODAY()),IF(AND(E153="Last notification date",MONTH(TODAY())&lt;10,DAY(TODAY())&gt;9),YEAR(TODAY())&amp;"-0"&amp;MONTH(TODAY())&amp;"-"&amp;DAY(TODAY()),IF(LEFT(G153,4)="{SEC","SEC ID",IF(LEFT(G153,4)="{DAT","DATE",IF(LEFT(G153,4)="{TEX",Val!B$21,IF(LEFT(G153,4)="{ALP",Val!B$20,IF(LEFT(G153,4)="{COU",Val!B$20,IF(OR(LEFT(G153,4)="{ISI",LEFT(G153,4)="{LEI"),Val!B$17,IF(OR(LEFT(G153,4)="{CA_",LEFT(G153,4)="{Mas",LEFT(G153,4)="{Y/N",LEFT(G153,4)="{No ",LEFT(G153,4)="{N/A",LEFT(G153,4)="{Con",LEFT(G153,4)="{LIS"),"LIST","")))))))))))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3" s="126">
        <f t="shared" si="11"/>
        <v>177</v>
      </c>
      <c r="S153" s="128"/>
      <c r="T153" s="126" t="str">
        <f t="shared" si="12"/>
        <v>UNK</v>
      </c>
      <c r="U153" s="126" t="str" cm="1">
        <f t="array" aca="1" ref="U153" ca="1">IF(AND(E153="Payment exemption explanation",ISBLANK(F153)=FALSE,F$77="Confirmed"),"FORMAT",IF(AND(E153="Historical Default and Loss Performance Data location",F$3="Public",ISBLANK(F153)=TRUE),"FORMAT",IF(AND(E152="Subject to severe clawback",F152="Y",ISBLANK(F153)=TRUE),"FORMAT",IF(AND(E152="Subject to severe clawback",F152="N",ISBLANK(F153)=FALSE),"FORMAT",IF(AND(OR(E153="Credit granting criteria supervision comment",E153="Credit granting criteria compliance comment"),ISBLANK(F153)=FALSE,OR(AND(F$34="N",E548="Originator (or original lender) is not a Credit institution"),AND(F$37="N",E$37="Originator (or original lender) is not a Credit institution"))),"FORMAT_S17",IF(AND(C153="STSS60",E153="Location of Liability cash flow model",ISBLANK(F153)=TRUE,F$3="Public"),"FORMAT_S60",IF(AND(C153="STSS58",E153="Historical Default and Loss Performance Data location",ISBLANK(F153)=TRUE,F$3="Public"),"FORMAT_S37",IF(AND(E153="Sponsor LEI",ISBLANK(F153)=TRUE,ISBLANK(F$8)=TRUE),"FORMAT_LEI",IF(AND(E153="Originator LEI",ISBLANK(F153)=TRUE,ISBLANK(F$11)=TRUE),"FORMAT_LEI",IF(OR(T153="EMPTY",P153+1&lt;LEN(F153),AND(G152="{Confirmed/Unconfirmed/N/A}",S153="N/A",F152="N/A",F153&lt;&gt;"")),"FORMAT",IF(OR(AND(E153="Non-ABCP securitisation unique identifier",MID(F153,21,1)&lt;&gt;"N"),AND(E153="ABCP transaction unique identifier",MID(F153,21,1)&lt;&gt;"T"),AND(E153="ABCP programme unique identifier",MID(F153,21,1)&lt;&gt;"P")),"FORMAT_SEC_ID",IF(AND(E153="Underlying exposures classification",F153&lt;&gt;"residential mortgages",F153&lt;&gt;"commercial mortgages",F153&lt;&gt;"credit facilities provided to individuals for personal, family or household consumption purposes",F153&lt;&gt;"credit facilities, including loans and leases, provided to any type of enterprise or corporation",F153&lt;&gt;"auto loans/leases",F153&lt;&gt;"credit-card receivables",F153&lt;&gt;"trade receivables",F153&lt;&gt;"others"),"FORMAT_LIST",IF(AND(E153="Instrument code",LEN(F153)-LEN(SUBSTITUTE(F153,";",""))&lt;&gt;LEN(F152)-LEN(SUBSTITUTE(F152,";",""))),"FORMAT_;",IF(AND(E153="Sponsor country (if multiple countries)",LEN(F153)-LEN(SUBSTITUTE(F153,";",""))&lt;&gt;LEN(F$11)-LEN(SUBSTITUTE(F$11,";",""))),"FORMAT_;",IF(AND(E153="Sponsor country (if multiple countries)",ISBLANK(F153)=FALSE,LEN(F153)-LEN(SUBSTITUTE(F153,";",""))=0),"FORMAT_;",IF(AND(E153="Sponsor country (if multiple countries)",ISBLANK(F153)=TRUE,LEN(F$11)-LEN(SUBSTITUTE(F$11,";",""))&lt;&gt;0),"FORMAT_;",IF(AND(E153="Originator country  (if multiple countries)",LEN(F153)-LEN(SUBSTITUTE(F153,";",""))&lt;&gt;0,ISBLANK(F153)=FALSE,LEN(F153)-LEN(SUBSTITUTE(F153,";",""))&lt;&gt;LEN(F$8)-LEN(SUBSTITUTE(F$8,";",""))),"FORMAT_;",IF(AND(E153="Originator country  (if multiple countries)",ISBLANK(F153)=FALSE,LEN(F153)-LEN(SUBSTITUTE(F153,";",""))=0),"FORMAT_;",IF(AND(E153="Originator country  (if multiple countries)",ISBLANK(F153)=TRUE,LEN(F$8)-LEN(SUBSTITUTE(F$8,";",""))&lt;&gt;0),"FORMAT_;",IF(AND(E153="Original lender country (if multiple countries)",ISBLANK(F153)=FALSE,LEN(F153)-LEN(SUBSTITUTE(F153,";",""))&lt;&gt;0,LEN(F153)-LEN(SUBSTITUTE(F153,";",""))&lt;&gt;LEN(F$14)-LEN(SUBSTITUTE(F$14,";",""))),"FORMAT_;",IF(AND(E153="Original lender country (if multiple countries)",ISBLANK(F153)=TRUE,LEN(F$14)-LEN(SUBSTITUTE(F$14,";",""))&lt;&gt;0),"FORMAT_;",IF(AND(E153="Original lender country (if multiple countries)",ISBLANK(F153)=FALSE,LEN(F153)-LEN(SUBSTITUTE(F153,";",""))=0),"FORMAT_;",IF(OR(AND(E153="Designated Entity LEI",LEN(F153)&lt;&gt;20),AND(G153="{LEI}",LEN(F153)&lt;&gt;0,LEN(F153)&lt;20),AND(G153="{ISIN}",LEN(F153)&lt;&gt;0,LEN(F153)&lt;12),AND(LEN(F153)&lt;&gt;20,E153="Retaining entity LEI",ISBLANK(F153)=FALSE),AND(E153="Instrument ISIN",ISBLANK(F153)=FALSE,LEN(F153)&gt;0,LEN(F153)&lt;11),AND(D153="M",LEFT(G153,4)="{DAT",LEN(F153)&lt;&gt;10)),"FORMAT_LEN",IF(OR(AND(F153&lt;&gt;"",LEFT(G153,4)&lt;&gt;"{TEX",ISNUMBER(SUMPRODUCT(FIND(MID(F153,ROW(INDIRECT("1:"&amp;LEN(F153))),1),W153)))=FALSE),AND(F153&lt;&gt;"",LEFT(G153,4)&lt;&gt;"{TEX",ISERROR(SUMPRODUCT(SEARCH(MID(F153,ROW(INDIRECT("1:"&amp;LEN(TRIM(F153)))),1)," "&amp;W153&amp;CHAR(10)&amp;"""")))=TRUE)),"FORMAT_CHAR",IF(LEFT(G153,4)="{TEX","TEXT","UNK")))))))))))))))))))))))))</f>
        <v>TEXT</v>
      </c>
      <c r="V153" s="126" t="b" cm="1">
        <f t="array" aca="1" ref="V153" ca="1">IF(OR(LEN(F153)&gt;P153+1),FALSE,IF(LEFT(G153,5)="{TEXT",TRUE,IF(AND(ISBLANK(F153)=FALSE,G153="{DATE_TEXT-YYYY-MM-DD}",LEN(F153)&lt;&gt;10),FALSE,IF(AND(ISBLANK(F153)=FALSE,ISNUMBER(SUMPRODUCT(SEARCH(MID(F153,ROW(INDIRECT("1:"&amp;LEN(TRIM(F153)))),1)," "&amp;W153&amp;CHAR(10)&amp;"""")))=FALSE),FALSE,TRUE))))</f>
        <v>1</v>
      </c>
      <c r="W153" s="127" t="str">
        <f>IF(G153="{Applicable/N/A}","N/Aplicable",IF(E153="Designated Entity LEI","ABCDEFGHIJKLMNOPQRSTUVWXYZ0123456789",IF(OR(G153="{ISIN}",G153="{LEI}"),";ABCDEFGHIJKLMNOPQRSTUVWXYZ0123456789",IF(G153="{Master Trust/Other}","Master TuOhe",IF(E153="Securitisation type","Privateublc",IF(LEFT(G153,4)="{CA_",Val!B$21,IF(G153="{COUNTRY_EU_LIST}"," ;abcdefghijklmnopqrstuvwxyzABCDEFGHIJKLMNOPQRSTUVWXYZ0123456789",IF(OR(G153="{NOTIFICATION ID}",G153="{SECURITISATION ID}"),Val!B$15,IF(G153="{COUNTRY_EU}"," ;abcdefghijklmnopqrstuvwxyzABCDEFGHIJKLMNOPQRSTUVWXYZ",IF(G153="{Confirmed/Unconfirmed}","ConfirmedUnc",IF(G153="{Confirmed/Unconfirmed/N/A}","Confirmed/UncNA",IF(LEFT(G153,4)="{DAT","0123456789-",IF(LEFT(G153,4)="{Y/N","YN",IF(OR(LEFT(G153,4)="{N/A",LEFT(G153,4)="{LIS",LEFT(G153,4)="{No ",LEFT(G153,4)="{SEC",LEFT(G153,4)="{Mas"),Val!B$20,IF(LEFT(G153,4)="{TEX",Val!B$21,IF(LEFT(G153,4)="{ALP",Val!B$20,IF(LEFT(G153,4)="{COU",Val!B$20)))))))))))))))))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3" s="132"/>
      <c r="Y153" s="132"/>
      <c r="Z153" s="132"/>
      <c r="AA153" s="132"/>
      <c r="AB153" s="134"/>
      <c r="AC153" s="134"/>
      <c r="AD153" s="132"/>
      <c r="AE153" s="132"/>
      <c r="AF153" s="132"/>
      <c r="AG153" s="129" t="s">
        <v>948</v>
      </c>
      <c r="AH153" s="132"/>
      <c r="AI153" s="117"/>
      <c r="AJ153" s="132"/>
      <c r="AK153" s="75"/>
    </row>
    <row r="154" spans="1:37" s="2" customFormat="1" ht="240" x14ac:dyDescent="0.25">
      <c r="A154" s="15" t="s">
        <v>1302</v>
      </c>
      <c r="B154" s="16" t="s">
        <v>659</v>
      </c>
      <c r="C154" s="20" t="s">
        <v>635</v>
      </c>
      <c r="D154" s="21" t="s">
        <v>52</v>
      </c>
      <c r="E154" s="22" t="s">
        <v>636</v>
      </c>
      <c r="F154" s="22" t="s">
        <v>1419</v>
      </c>
      <c r="G154" s="61" t="s">
        <v>638</v>
      </c>
      <c r="H154" s="150" t="s">
        <v>639</v>
      </c>
      <c r="I154" s="88" t="s">
        <v>1352</v>
      </c>
      <c r="J154" s="152" t="s">
        <v>640</v>
      </c>
      <c r="K154" s="140" t="s">
        <v>641</v>
      </c>
      <c r="L154" s="140" t="s">
        <v>642</v>
      </c>
      <c r="M154" s="140" t="s">
        <v>195</v>
      </c>
      <c r="N154" s="142" t="s">
        <v>49</v>
      </c>
      <c r="O154" s="126" t="str">
        <f t="shared" ca="1" si="10"/>
        <v>S61</v>
      </c>
      <c r="P154" s="126">
        <v>25</v>
      </c>
      <c r="Q154" s="127" t="str">
        <f ca="1">IF(AND(E154="Last notification date",MONTH(TODAY())&gt;9,DAY(TODAY())&gt;9),YEAR(TODAY())&amp;"-"&amp;MONTH(TODAY())&amp;"-"&amp;DAY(TODAY()),IF(AND(E154="Last notification date",MONTH(TODAY())&lt;9,DAY(TODAY())&lt;10),YEAR(TODAY())&amp;"-0"&amp;MONTH(TODAY())&amp;"-0"&amp;DAY(TODAY()),IF(AND(E154="Last notification date",MONTH(TODAY())&gt;9,DAY(TODAY())&lt;10),YEAR(TODAY())&amp;"-"&amp;MONTH(TODAY())&amp;"-0"&amp;DAY(TODAY()),IF(AND(E154="Last notification date",MONTH(TODAY())&lt;10,DAY(TODAY())&gt;9),YEAR(TODAY())&amp;"-0"&amp;MONTH(TODAY())&amp;"-"&amp;DAY(TODAY()),IF(LEFT(G154,4)="{SEC","SEC ID",IF(LEFT(G154,4)="{DAT","DATE",IF(LEFT(G154,4)="{TEX",Val!B$21,IF(LEFT(G154,4)="{ALP",Val!B$20,IF(LEFT(G154,4)="{COU",Val!B$20,IF(OR(LEFT(G154,4)="{ISI",LEFT(G154,4)="{LEI"),Val!B$17,IF(OR(LEFT(G154,4)="{CA_",LEFT(G154,4)="{Mas",LEFT(G154,4)="{Y/N",LEFT(G154,4)="{No ",LEFT(G154,4)="{N/A",LEFT(G154,4)="{Con",LEFT(G154,4)="{LIS"),"LIST","")))))))))))</f>
        <v>LIST</v>
      </c>
      <c r="R154" s="126">
        <f t="shared" si="11"/>
        <v>13</v>
      </c>
      <c r="S154" s="128"/>
      <c r="T154" s="126" t="str">
        <f t="shared" si="12"/>
        <v>UNK</v>
      </c>
      <c r="U154" s="126" t="str" cm="1">
        <f t="array" aca="1" ref="U154" ca="1">IF(AND(E154="Payment exemption explanation",ISBLANK(F154)=FALSE,F$77="Confirmed"),"FORMAT",IF(AND(E154="Historical Default and Loss Performance Data location",F$3="Public",ISBLANK(F154)=TRUE),"FORMAT",IF(AND(E153="Subject to severe clawback",F153="Y",ISBLANK(F154)=TRUE),"FORMAT",IF(AND(E153="Subject to severe clawback",F153="N",ISBLANK(F154)=FALSE),"FORMAT",IF(AND(OR(E154="Credit granting criteria supervision comment",E154="Credit granting criteria compliance comment"),ISBLANK(F154)=FALSE,OR(AND(F$34="N",E549="Originator (or original lender) is not a Credit institution"),AND(F$37="N",E$37="Originator (or original lender) is not a Credit institution"))),"FORMAT_S17",IF(AND(C154="STSS60",E154="Location of Liability cash flow model",ISBLANK(F154)=TRUE,F$3="Public"),"FORMAT_S60",IF(AND(C154="STSS58",E154="Historical Default and Loss Performance Data location",ISBLANK(F154)=TRUE,F$3="Public"),"FORMAT_S37",IF(AND(E154="Sponsor LEI",ISBLANK(F154)=TRUE,ISBLANK(F$8)=TRUE),"FORMAT_LEI",IF(AND(E154="Originator LEI",ISBLANK(F154)=TRUE,ISBLANK(F$11)=TRUE),"FORMAT_LEI",IF(OR(T154="EMPTY",P154+1&lt;LEN(F154),AND(G153="{Confirmed/Unconfirmed/N/A}",S154="N/A",F153="N/A",F154&lt;&gt;"")),"FORMAT",IF(OR(AND(E154="Non-ABCP securitisation unique identifier",MID(F154,21,1)&lt;&gt;"N"),AND(E154="ABCP transaction unique identifier",MID(F154,21,1)&lt;&gt;"T"),AND(E154="ABCP programme unique identifier",MID(F154,21,1)&lt;&gt;"P")),"FORMAT_SEC_ID",IF(AND(E154="Underlying exposures classification",F154&lt;&gt;"residential mortgages",F154&lt;&gt;"commercial mortgages",F154&lt;&gt;"credit facilities provided to individuals for personal, family or household consumption purposes",F154&lt;&gt;"credit facilities, including loans and leases, provided to any type of enterprise or corporation",F154&lt;&gt;"auto loans/leases",F154&lt;&gt;"credit-card receivables",F154&lt;&gt;"trade receivables",F154&lt;&gt;"others"),"FORMAT_LIST",IF(AND(E154="Instrument code",LEN(F154)-LEN(SUBSTITUTE(F154,";",""))&lt;&gt;LEN(F153)-LEN(SUBSTITUTE(F153,";",""))),"FORMAT_;",IF(AND(E154="Sponsor country (if multiple countries)",LEN(F154)-LEN(SUBSTITUTE(F154,";",""))&lt;&gt;LEN(F$11)-LEN(SUBSTITUTE(F$11,";",""))),"FORMAT_;",IF(AND(E154="Sponsor country (if multiple countries)",ISBLANK(F154)=FALSE,LEN(F154)-LEN(SUBSTITUTE(F154,";",""))=0),"FORMAT_;",IF(AND(E154="Sponsor country (if multiple countries)",ISBLANK(F154)=TRUE,LEN(F$11)-LEN(SUBSTITUTE(F$11,";",""))&lt;&gt;0),"FORMAT_;",IF(AND(E154="Originator country  (if multiple countries)",LEN(F154)-LEN(SUBSTITUTE(F154,";",""))&lt;&gt;0,ISBLANK(F154)=FALSE,LEN(F154)-LEN(SUBSTITUTE(F154,";",""))&lt;&gt;LEN(F$8)-LEN(SUBSTITUTE(F$8,";",""))),"FORMAT_;",IF(AND(E154="Originator country  (if multiple countries)",ISBLANK(F154)=FALSE,LEN(F154)-LEN(SUBSTITUTE(F154,";",""))=0),"FORMAT_;",IF(AND(E154="Originator country  (if multiple countries)",ISBLANK(F154)=TRUE,LEN(F$8)-LEN(SUBSTITUTE(F$8,";",""))&lt;&gt;0),"FORMAT_;",IF(AND(E154="Original lender country (if multiple countries)",ISBLANK(F154)=FALSE,LEN(F154)-LEN(SUBSTITUTE(F154,";",""))&lt;&gt;0,LEN(F154)-LEN(SUBSTITUTE(F154,";",""))&lt;&gt;LEN(F$14)-LEN(SUBSTITUTE(F$14,";",""))),"FORMAT_;",IF(AND(E154="Original lender country (if multiple countries)",ISBLANK(F154)=TRUE,LEN(F$14)-LEN(SUBSTITUTE(F$14,";",""))&lt;&gt;0),"FORMAT_;",IF(AND(E154="Original lender country (if multiple countries)",ISBLANK(F154)=FALSE,LEN(F154)-LEN(SUBSTITUTE(F154,";",""))=0),"FORMAT_;",IF(OR(AND(E154="Designated Entity LEI",LEN(F154)&lt;&gt;20),AND(G154="{LEI}",LEN(F154)&lt;&gt;0,LEN(F154)&lt;20),AND(G154="{ISIN}",LEN(F154)&lt;&gt;0,LEN(F154)&lt;12),AND(LEN(F154)&lt;&gt;20,E154="Retaining entity LEI",ISBLANK(F154)=FALSE),AND(E154="Instrument ISIN",ISBLANK(F154)=FALSE,LEN(F154)&gt;0,LEN(F154)&lt;11),AND(D154="M",LEFT(G154,4)="{DAT",LEN(F154)&lt;&gt;10)),"FORMAT_LEN",IF(OR(AND(F154&lt;&gt;"",LEFT(G154,4)&lt;&gt;"{TEX",ISNUMBER(SUMPRODUCT(FIND(MID(F154,ROW(INDIRECT("1:"&amp;LEN(F154))),1),W154)))=FALSE),AND(F154&lt;&gt;"",LEFT(G154,4)&lt;&gt;"{TEX",ISERROR(SUMPRODUCT(SEARCH(MID(F154,ROW(INDIRECT("1:"&amp;LEN(TRIM(F154)))),1)," "&amp;W154&amp;CHAR(10)&amp;"""")))=TRUE)),"FORMAT_CHAR",IF(LEFT(G154,4)="{TEX","TEXT","UNK")))))))))))))))))))))))))</f>
        <v>UNK</v>
      </c>
      <c r="V154" s="126" t="b" cm="1">
        <f t="array" aca="1" ref="V154" ca="1">IF(OR(LEN(F154)&gt;P154+1),FALSE,IF(LEFT(G154,5)="{TEXT",TRUE,IF(AND(ISBLANK(F154)=FALSE,G154="{DATE_TEXT-YYYY-MM-DD}",LEN(F154)&lt;&gt;10),FALSE,IF(AND(ISBLANK(F154)=FALSE,ISNUMBER(SUMPRODUCT(SEARCH(MID(F154,ROW(INDIRECT("1:"&amp;LEN(TRIM(F154)))),1)," "&amp;W154&amp;CHAR(10)&amp;"""")))=FALSE),FALSE,TRUE))))</f>
        <v>1</v>
      </c>
      <c r="W154" s="127" t="str">
        <f>IF(G154="{Applicable/N/A}","N/Aplicable",IF(E154="Designated Entity LEI","ABCDEFGHIJKLMNOPQRSTUVWXYZ0123456789",IF(OR(G154="{ISIN}",G154="{LEI}"),";ABCDEFGHIJKLMNOPQRSTUVWXYZ0123456789",IF(G154="{Master Trust/Other}","Master TuOhe",IF(E154="Securitisation type","Privateublc",IF(LEFT(G154,4)="{CA_",Val!B$21,IF(G154="{COUNTRY_EU_LIST}"," ;abcdefghijklmnopqrstuvwxyzABCDEFGHIJKLMNOPQRSTUVWXYZ0123456789",IF(OR(G154="{NOTIFICATION ID}",G154="{SECURITISATION ID}"),Val!B$15,IF(G154="{COUNTRY_EU}"," ;abcdefghijklmnopqrstuvwxyzABCDEFGHIJKLMNOPQRSTUVWXYZ",IF(G154="{Confirmed/Unconfirmed}","ConfirmedUnc",IF(G154="{Confirmed/Unconfirmed/N/A}","Confirmed/UncNA",IF(LEFT(G154,4)="{DAT","0123456789-",IF(LEFT(G154,4)="{Y/N","YN",IF(OR(LEFT(G154,4)="{N/A",LEFT(G154,4)="{LIS",LEFT(G154,4)="{No ",LEFT(G154,4)="{SEC",LEFT(G154,4)="{Mas"),Val!B$20,IF(LEFT(G154,4)="{TEX",Val!B$21,IF(LEFT(G154,4)="{ALP",Val!B$20,IF(LEFT(G154,4)="{COU",Val!B$20)))))))))))))))))</f>
        <v xml:space="preserve"> !"#$%&amp;'()*+,-./0123456789:;&lt;=&gt;?@ABCDEFGHIJKLMNOPQRSTUVWXYZ[\]^_`abcdefghijklmnopqrstuvwxyz{|}</v>
      </c>
      <c r="X154" s="132"/>
      <c r="Y154" s="132"/>
      <c r="Z154" s="132"/>
      <c r="AA154" s="132"/>
      <c r="AB154" s="134"/>
      <c r="AC154" s="134"/>
      <c r="AD154" s="132"/>
      <c r="AE154" s="132"/>
      <c r="AF154" s="132"/>
      <c r="AG154" s="132" t="s">
        <v>950</v>
      </c>
      <c r="AH154" s="132"/>
      <c r="AI154" s="117"/>
      <c r="AJ154" s="132"/>
      <c r="AK154" s="75"/>
    </row>
    <row r="155" spans="1:37" s="2" customFormat="1" ht="139.5" customHeight="1" x14ac:dyDescent="0.25">
      <c r="A155" s="15" t="s">
        <v>1303</v>
      </c>
      <c r="B155" s="16" t="s">
        <v>662</v>
      </c>
      <c r="C155" s="33" t="s">
        <v>635</v>
      </c>
      <c r="D155" s="34" t="s">
        <v>62</v>
      </c>
      <c r="E155" s="23" t="s">
        <v>644</v>
      </c>
      <c r="F155" s="70" t="s">
        <v>1512</v>
      </c>
      <c r="G155" s="108" t="s">
        <v>199</v>
      </c>
      <c r="H155" s="151"/>
      <c r="I155" s="88" t="s">
        <v>1403</v>
      </c>
      <c r="J155" s="156" t="s">
        <v>640</v>
      </c>
      <c r="K155" s="141"/>
      <c r="L155" s="141" t="s">
        <v>642</v>
      </c>
      <c r="M155" s="141" t="s">
        <v>195</v>
      </c>
      <c r="N155" s="143" t="s">
        <v>49</v>
      </c>
      <c r="O155" s="126">
        <f t="shared" ca="1" si="10"/>
        <v>1</v>
      </c>
      <c r="P155" s="126">
        <v>10000</v>
      </c>
      <c r="Q155" s="127" t="str">
        <f ca="1">IF(AND(E155="Last notification date",MONTH(TODAY())&gt;9,DAY(TODAY())&gt;9),YEAR(TODAY())&amp;"-"&amp;MONTH(TODAY())&amp;"-"&amp;DAY(TODAY()),IF(AND(E155="Last notification date",MONTH(TODAY())&lt;9,DAY(TODAY())&lt;10),YEAR(TODAY())&amp;"-0"&amp;MONTH(TODAY())&amp;"-0"&amp;DAY(TODAY()),IF(AND(E155="Last notification date",MONTH(TODAY())&gt;9,DAY(TODAY())&lt;10),YEAR(TODAY())&amp;"-"&amp;MONTH(TODAY())&amp;"-0"&amp;DAY(TODAY()),IF(AND(E155="Last notification date",MONTH(TODAY())&lt;10,DAY(TODAY())&gt;9),YEAR(TODAY())&amp;"-0"&amp;MONTH(TODAY())&amp;"-"&amp;DAY(TODAY()),IF(LEFT(G155,4)="{SEC","SEC ID",IF(LEFT(G155,4)="{DAT","DATE",IF(LEFT(G155,4)="{TEX",Val!B$21,IF(LEFT(G155,4)="{ALP",Val!B$20,IF(LEFT(G155,4)="{COU",Val!B$20,IF(OR(LEFT(G155,4)="{ISI",LEFT(G155,4)="{LEI"),Val!B$17,IF(OR(LEFT(G155,4)="{CA_",LEFT(G155,4)="{Mas",LEFT(G155,4)="{Y/N",LEFT(G155,4)="{No ",LEFT(G155,4)="{N/A",LEFT(G155,4)="{Con",LEFT(G155,4)="{LIS"),"LIST","")))))))))))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5" s="126">
        <f t="shared" si="11"/>
        <v>367</v>
      </c>
      <c r="S155" s="128"/>
      <c r="T155" s="126" t="str">
        <f t="shared" si="12"/>
        <v>UNK</v>
      </c>
      <c r="U155" s="126" t="str" cm="1">
        <f t="array" aca="1" ref="U155" ca="1">IF(AND(E155="Payment exemption explanation",ISBLANK(F155)=FALSE,F$77="Confirmed"),"FORMAT",IF(AND(E155="Historical Default and Loss Performance Data location",F$3="Public",ISBLANK(F155)=TRUE),"FORMAT",IF(AND(E154="Subject to severe clawback",F154="Y",ISBLANK(F155)=TRUE),"FORMAT",IF(AND(E154="Subject to severe clawback",F154="N",ISBLANK(F155)=FALSE),"FORMAT",IF(AND(OR(E155="Credit granting criteria supervision comment",E155="Credit granting criteria compliance comment"),ISBLANK(F155)=FALSE,OR(AND(F$34="N",E550="Originator (or original lender) is not a Credit institution"),AND(F$37="N",E$37="Originator (or original lender) is not a Credit institution"))),"FORMAT_S17",IF(AND(C155="STSS60",E155="Location of Liability cash flow model",ISBLANK(F155)=TRUE,F$3="Public"),"FORMAT_S60",IF(AND(C155="STSS58",E155="Historical Default and Loss Performance Data location",ISBLANK(F155)=TRUE,F$3="Public"),"FORMAT_S37",IF(AND(E155="Sponsor LEI",ISBLANK(F155)=TRUE,ISBLANK(F$8)=TRUE),"FORMAT_LEI",IF(AND(E155="Originator LEI",ISBLANK(F155)=TRUE,ISBLANK(F$11)=TRUE),"FORMAT_LEI",IF(OR(T155="EMPTY",P155+1&lt;LEN(F155),AND(G154="{Confirmed/Unconfirmed/N/A}",S155="N/A",F154="N/A",F155&lt;&gt;"")),"FORMAT",IF(OR(AND(E155="Non-ABCP securitisation unique identifier",MID(F155,21,1)&lt;&gt;"N"),AND(E155="ABCP transaction unique identifier",MID(F155,21,1)&lt;&gt;"T"),AND(E155="ABCP programme unique identifier",MID(F155,21,1)&lt;&gt;"P")),"FORMAT_SEC_ID",IF(AND(E155="Underlying exposures classification",F155&lt;&gt;"residential mortgages",F155&lt;&gt;"commercial mortgages",F155&lt;&gt;"credit facilities provided to individuals for personal, family or household consumption purposes",F155&lt;&gt;"credit facilities, including loans and leases, provided to any type of enterprise or corporation",F155&lt;&gt;"auto loans/leases",F155&lt;&gt;"credit-card receivables",F155&lt;&gt;"trade receivables",F155&lt;&gt;"others"),"FORMAT_LIST",IF(AND(E155="Instrument code",LEN(F155)-LEN(SUBSTITUTE(F155,";",""))&lt;&gt;LEN(F154)-LEN(SUBSTITUTE(F154,";",""))),"FORMAT_;",IF(AND(E155="Sponsor country (if multiple countries)",LEN(F155)-LEN(SUBSTITUTE(F155,";",""))&lt;&gt;LEN(F$11)-LEN(SUBSTITUTE(F$11,";",""))),"FORMAT_;",IF(AND(E155="Sponsor country (if multiple countries)",ISBLANK(F155)=FALSE,LEN(F155)-LEN(SUBSTITUTE(F155,";",""))=0),"FORMAT_;",IF(AND(E155="Sponsor country (if multiple countries)",ISBLANK(F155)=TRUE,LEN(F$11)-LEN(SUBSTITUTE(F$11,";",""))&lt;&gt;0),"FORMAT_;",IF(AND(E155="Originator country  (if multiple countries)",LEN(F155)-LEN(SUBSTITUTE(F155,";",""))&lt;&gt;0,ISBLANK(F155)=FALSE,LEN(F155)-LEN(SUBSTITUTE(F155,";",""))&lt;&gt;LEN(F$8)-LEN(SUBSTITUTE(F$8,";",""))),"FORMAT_;",IF(AND(E155="Originator country  (if multiple countries)",ISBLANK(F155)=FALSE,LEN(F155)-LEN(SUBSTITUTE(F155,";",""))=0),"FORMAT_;",IF(AND(E155="Originator country  (if multiple countries)",ISBLANK(F155)=TRUE,LEN(F$8)-LEN(SUBSTITUTE(F$8,";",""))&lt;&gt;0),"FORMAT_;",IF(AND(E155="Original lender country (if multiple countries)",ISBLANK(F155)=FALSE,LEN(F155)-LEN(SUBSTITUTE(F155,";",""))&lt;&gt;0,LEN(F155)-LEN(SUBSTITUTE(F155,";",""))&lt;&gt;LEN(F$14)-LEN(SUBSTITUTE(F$14,";",""))),"FORMAT_;",IF(AND(E155="Original lender country (if multiple countries)",ISBLANK(F155)=TRUE,LEN(F$14)-LEN(SUBSTITUTE(F$14,";",""))&lt;&gt;0),"FORMAT_;",IF(AND(E155="Original lender country (if multiple countries)",ISBLANK(F155)=FALSE,LEN(F155)-LEN(SUBSTITUTE(F155,";",""))=0),"FORMAT_;",IF(OR(AND(E155="Designated Entity LEI",LEN(F155)&lt;&gt;20),AND(G155="{LEI}",LEN(F155)&lt;&gt;0,LEN(F155)&lt;20),AND(G155="{ISIN}",LEN(F155)&lt;&gt;0,LEN(F155)&lt;12),AND(LEN(F155)&lt;&gt;20,E155="Retaining entity LEI",ISBLANK(F155)=FALSE),AND(E155="Instrument ISIN",ISBLANK(F155)=FALSE,LEN(F155)&gt;0,LEN(F155)&lt;11),AND(D155="M",LEFT(G155,4)="{DAT",LEN(F155)&lt;&gt;10)),"FORMAT_LEN",IF(OR(AND(F155&lt;&gt;"",LEFT(G155,4)&lt;&gt;"{TEX",ISNUMBER(SUMPRODUCT(FIND(MID(F155,ROW(INDIRECT("1:"&amp;LEN(F155))),1),W155)))=FALSE),AND(F155&lt;&gt;"",LEFT(G155,4)&lt;&gt;"{TEX",ISERROR(SUMPRODUCT(SEARCH(MID(F155,ROW(INDIRECT("1:"&amp;LEN(TRIM(F155)))),1)," "&amp;W155&amp;CHAR(10)&amp;"""")))=TRUE)),"FORMAT_CHAR",IF(LEFT(G155,4)="{TEX","TEXT","UNK")))))))))))))))))))))))))</f>
        <v>TEXT</v>
      </c>
      <c r="V155" s="126" t="b" cm="1">
        <f t="array" aca="1" ref="V155" ca="1">IF(OR(LEN(F155)&gt;P155+1),FALSE,IF(LEFT(G155,5)="{TEXT",TRUE,IF(AND(ISBLANK(F155)=FALSE,G155="{DATE_TEXT-YYYY-MM-DD}",LEN(F155)&lt;&gt;10),FALSE,IF(AND(ISBLANK(F155)=FALSE,ISNUMBER(SUMPRODUCT(SEARCH(MID(F155,ROW(INDIRECT("1:"&amp;LEN(TRIM(F155)))),1)," "&amp;W155&amp;CHAR(10)&amp;"""")))=FALSE),FALSE,TRUE))))</f>
        <v>1</v>
      </c>
      <c r="W155" s="127" t="str">
        <f>IF(G155="{Applicable/N/A}","N/Aplicable",IF(E155="Designated Entity LEI","ABCDEFGHIJKLMNOPQRSTUVWXYZ0123456789",IF(OR(G155="{ISIN}",G155="{LEI}"),";ABCDEFGHIJKLMNOPQRSTUVWXYZ0123456789",IF(G155="{Master Trust/Other}","Master TuOhe",IF(E155="Securitisation type","Privateublc",IF(LEFT(G155,4)="{CA_",Val!B$21,IF(G155="{COUNTRY_EU_LIST}"," ;abcdefghijklmnopqrstuvwxyzABCDEFGHIJKLMNOPQRSTUVWXYZ0123456789",IF(OR(G155="{NOTIFICATION ID}",G155="{SECURITISATION ID}"),Val!B$15,IF(G155="{COUNTRY_EU}"," ;abcdefghijklmnopqrstuvwxyzABCDEFGHIJKLMNOPQRSTUVWXYZ",IF(G155="{Confirmed/Unconfirmed}","ConfirmedUnc",IF(G155="{Confirmed/Unconfirmed/N/A}","Confirmed/UncNA",IF(LEFT(G155,4)="{DAT","0123456789-",IF(LEFT(G155,4)="{Y/N","YN",IF(OR(LEFT(G155,4)="{N/A",LEFT(G155,4)="{LIS",LEFT(G155,4)="{No ",LEFT(G155,4)="{SEC",LEFT(G155,4)="{Mas"),Val!B$20,IF(LEFT(G155,4)="{TEX",Val!B$21,IF(LEFT(G155,4)="{ALP",Val!B$20,IF(LEFT(G155,4)="{COU",Val!B$20)))))))))))))))))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5" s="132"/>
      <c r="Y155" s="132"/>
      <c r="Z155" s="132"/>
      <c r="AA155" s="132"/>
      <c r="AB155" s="134"/>
      <c r="AC155" s="134"/>
      <c r="AD155" s="132"/>
      <c r="AE155" s="132"/>
      <c r="AF155" s="132"/>
      <c r="AG155" s="129" t="s">
        <v>1032</v>
      </c>
      <c r="AH155" s="132"/>
      <c r="AI155" s="117"/>
      <c r="AJ155" s="132"/>
      <c r="AK155" s="75"/>
    </row>
    <row r="156" spans="1:37" s="2" customFormat="1" ht="105" x14ac:dyDescent="0.25">
      <c r="A156" s="15" t="s">
        <v>1304</v>
      </c>
      <c r="B156" s="16" t="s">
        <v>1305</v>
      </c>
      <c r="C156" s="20" t="s">
        <v>646</v>
      </c>
      <c r="D156" s="21" t="s">
        <v>52</v>
      </c>
      <c r="E156" s="22" t="s">
        <v>647</v>
      </c>
      <c r="F156" s="22" t="s">
        <v>175</v>
      </c>
      <c r="G156" s="61" t="s">
        <v>190</v>
      </c>
      <c r="H156" s="150" t="s">
        <v>648</v>
      </c>
      <c r="I156" s="93" t="s">
        <v>1371</v>
      </c>
      <c r="J156" s="152" t="s">
        <v>649</v>
      </c>
      <c r="K156" s="140" t="s">
        <v>650</v>
      </c>
      <c r="L156" s="140" t="s">
        <v>651</v>
      </c>
      <c r="M156" s="140" t="s">
        <v>171</v>
      </c>
      <c r="N156" s="142" t="s">
        <v>49</v>
      </c>
      <c r="O156" s="126">
        <f t="shared" ca="1" si="10"/>
        <v>1</v>
      </c>
      <c r="P156" s="126">
        <v>12</v>
      </c>
      <c r="Q156" s="127" t="str">
        <f ca="1">IF(AND(E156="Last notification date",MONTH(TODAY())&gt;9,DAY(TODAY())&gt;9),YEAR(TODAY())&amp;"-"&amp;MONTH(TODAY())&amp;"-"&amp;DAY(TODAY()),IF(AND(E156="Last notification date",MONTH(TODAY())&lt;9,DAY(TODAY())&lt;10),YEAR(TODAY())&amp;"-0"&amp;MONTH(TODAY())&amp;"-0"&amp;DAY(TODAY()),IF(AND(E156="Last notification date",MONTH(TODAY())&gt;9,DAY(TODAY())&lt;10),YEAR(TODAY())&amp;"-"&amp;MONTH(TODAY())&amp;"-0"&amp;DAY(TODAY()),IF(AND(E156="Last notification date",MONTH(TODAY())&lt;10,DAY(TODAY())&gt;9),YEAR(TODAY())&amp;"-0"&amp;MONTH(TODAY())&amp;"-"&amp;DAY(TODAY()),IF(LEFT(G156,4)="{SEC","SEC ID",IF(LEFT(G156,4)="{DAT","DATE",IF(LEFT(G156,4)="{TEX",Val!B$21,IF(LEFT(G156,4)="{ALP",Val!B$20,IF(LEFT(G156,4)="{COU",Val!B$20,IF(OR(LEFT(G156,4)="{ISI",LEFT(G156,4)="{LEI"),Val!B$17,IF(OR(LEFT(G156,4)="{CA_",LEFT(G156,4)="{Mas",LEFT(G156,4)="{Y/N",LEFT(G156,4)="{No ",LEFT(G156,4)="{N/A",LEFT(G156,4)="{Con",LEFT(G156,4)="{LIS"),"LIST","")))))))))))</f>
        <v>LIST</v>
      </c>
      <c r="R156" s="126">
        <f t="shared" si="11"/>
        <v>9</v>
      </c>
      <c r="S156" s="128"/>
      <c r="T156" s="126" t="str">
        <f t="shared" si="12"/>
        <v>UNK</v>
      </c>
      <c r="U156" s="126" t="str" cm="1">
        <f t="array" aca="1" ref="U156" ca="1">IF(AND(E156="Payment exemption explanation",ISBLANK(F156)=FALSE,F$77="Confirmed"),"FORMAT",IF(AND(E156="Historical Default and Loss Performance Data location",F$3="Public",ISBLANK(F156)=TRUE),"FORMAT",IF(AND(E155="Subject to severe clawback",F155="Y",ISBLANK(F156)=TRUE),"FORMAT",IF(AND(E155="Subject to severe clawback",F155="N",ISBLANK(F156)=FALSE),"FORMAT",IF(AND(OR(E156="Credit granting criteria supervision comment",E156="Credit granting criteria compliance comment"),ISBLANK(F156)=FALSE,OR(AND(F$34="N",E551="Originator (or original lender) is not a Credit institution"),AND(F$37="N",E$37="Originator (or original lender) is not a Credit institution"))),"FORMAT_S17",IF(AND(C156="STSS60",E156="Location of Liability cash flow model",ISBLANK(F156)=TRUE,F$3="Public"),"FORMAT_S60",IF(AND(C156="STSS58",E156="Historical Default and Loss Performance Data location",ISBLANK(F156)=TRUE,F$3="Public"),"FORMAT_S37",IF(AND(E156="Sponsor LEI",ISBLANK(F156)=TRUE,ISBLANK(F$8)=TRUE),"FORMAT_LEI",IF(AND(E156="Originator LEI",ISBLANK(F156)=TRUE,ISBLANK(F$11)=TRUE),"FORMAT_LEI",IF(OR(T156="EMPTY",P156+1&lt;LEN(F156),AND(G155="{Confirmed/Unconfirmed/N/A}",S156="N/A",F155="N/A",F156&lt;&gt;"")),"FORMAT",IF(OR(AND(E156="Non-ABCP securitisation unique identifier",MID(F156,21,1)&lt;&gt;"N"),AND(E156="ABCP transaction unique identifier",MID(F156,21,1)&lt;&gt;"T"),AND(E156="ABCP programme unique identifier",MID(F156,21,1)&lt;&gt;"P")),"FORMAT_SEC_ID",IF(AND(E156="Underlying exposures classification",F156&lt;&gt;"residential mortgages",F156&lt;&gt;"commercial mortgages",F156&lt;&gt;"credit facilities provided to individuals for personal, family or household consumption purposes",F156&lt;&gt;"credit facilities, including loans and leases, provided to any type of enterprise or corporation",F156&lt;&gt;"auto loans/leases",F156&lt;&gt;"credit-card receivables",F156&lt;&gt;"trade receivables",F156&lt;&gt;"others"),"FORMAT_LIST",IF(AND(E156="Instrument code",LEN(F156)-LEN(SUBSTITUTE(F156,";",""))&lt;&gt;LEN(F155)-LEN(SUBSTITUTE(F155,";",""))),"FORMAT_;",IF(AND(E156="Sponsor country (if multiple countries)",LEN(F156)-LEN(SUBSTITUTE(F156,";",""))&lt;&gt;LEN(F$11)-LEN(SUBSTITUTE(F$11,";",""))),"FORMAT_;",IF(AND(E156="Sponsor country (if multiple countries)",ISBLANK(F156)=FALSE,LEN(F156)-LEN(SUBSTITUTE(F156,";",""))=0),"FORMAT_;",IF(AND(E156="Sponsor country (if multiple countries)",ISBLANK(F156)=TRUE,LEN(F$11)-LEN(SUBSTITUTE(F$11,";",""))&lt;&gt;0),"FORMAT_;",IF(AND(E156="Originator country  (if multiple countries)",LEN(F156)-LEN(SUBSTITUTE(F156,";",""))&lt;&gt;0,ISBLANK(F156)=FALSE,LEN(F156)-LEN(SUBSTITUTE(F156,";",""))&lt;&gt;LEN(F$8)-LEN(SUBSTITUTE(F$8,";",""))),"FORMAT_;",IF(AND(E156="Originator country  (if multiple countries)",ISBLANK(F156)=FALSE,LEN(F156)-LEN(SUBSTITUTE(F156,";",""))=0),"FORMAT_;",IF(AND(E156="Originator country  (if multiple countries)",ISBLANK(F156)=TRUE,LEN(F$8)-LEN(SUBSTITUTE(F$8,";",""))&lt;&gt;0),"FORMAT_;",IF(AND(E156="Original lender country (if multiple countries)",ISBLANK(F156)=FALSE,LEN(F156)-LEN(SUBSTITUTE(F156,";",""))&lt;&gt;0,LEN(F156)-LEN(SUBSTITUTE(F156,";",""))&lt;&gt;LEN(F$14)-LEN(SUBSTITUTE(F$14,";",""))),"FORMAT_;",IF(AND(E156="Original lender country (if multiple countries)",ISBLANK(F156)=TRUE,LEN(F$14)-LEN(SUBSTITUTE(F$14,";",""))&lt;&gt;0),"FORMAT_;",IF(AND(E156="Original lender country (if multiple countries)",ISBLANK(F156)=FALSE,LEN(F156)-LEN(SUBSTITUTE(F156,";",""))=0),"FORMAT_;",IF(OR(AND(E156="Designated Entity LEI",LEN(F156)&lt;&gt;20),AND(G156="{LEI}",LEN(F156)&lt;&gt;0,LEN(F156)&lt;20),AND(G156="{ISIN}",LEN(F156)&lt;&gt;0,LEN(F156)&lt;12),AND(LEN(F156)&lt;&gt;20,E156="Retaining entity LEI",ISBLANK(F156)=FALSE),AND(E156="Instrument ISIN",ISBLANK(F156)=FALSE,LEN(F156)&gt;0,LEN(F156)&lt;11),AND(D156="M",LEFT(G156,4)="{DAT",LEN(F156)&lt;&gt;10)),"FORMAT_LEN",IF(OR(AND(F156&lt;&gt;"",LEFT(G156,4)&lt;&gt;"{TEX",ISNUMBER(SUMPRODUCT(FIND(MID(F156,ROW(INDIRECT("1:"&amp;LEN(F156))),1),W156)))=FALSE),AND(F156&lt;&gt;"",LEFT(G156,4)&lt;&gt;"{TEX",ISERROR(SUMPRODUCT(SEARCH(MID(F156,ROW(INDIRECT("1:"&amp;LEN(TRIM(F156)))),1)," "&amp;W156&amp;CHAR(10)&amp;"""")))=TRUE)),"FORMAT_CHAR",IF(LEFT(G156,4)="{TEX","TEXT","UNK")))))))))))))))))))))))))</f>
        <v>UNK</v>
      </c>
      <c r="V156" s="126" t="b" cm="1">
        <f t="array" aca="1" ref="V156" ca="1">IF(OR(LEN(F156)&gt;P156+1),FALSE,IF(LEFT(G156,5)="{TEXT",TRUE,IF(AND(ISBLANK(F156)=FALSE,G156="{DATE_TEXT-YYYY-MM-DD}",LEN(F156)&lt;&gt;10),FALSE,IF(AND(ISBLANK(F156)=FALSE,ISNUMBER(SUMPRODUCT(SEARCH(MID(F156,ROW(INDIRECT("1:"&amp;LEN(TRIM(F156)))),1)," "&amp;W156&amp;CHAR(10)&amp;"""")))=FALSE),FALSE,TRUE))))</f>
        <v>1</v>
      </c>
      <c r="W156" s="127" t="str">
        <f>IF(G156="{Applicable/N/A}","N/Aplicable",IF(E156="Designated Entity LEI","ABCDEFGHIJKLMNOPQRSTUVWXYZ0123456789",IF(OR(G156="{ISIN}",G156="{LEI}"),";ABCDEFGHIJKLMNOPQRSTUVWXYZ0123456789",IF(G156="{Master Trust/Other}","Master TuOhe",IF(E156="Securitisation type","Privateublc",IF(LEFT(G156,4)="{CA_",Val!B$21,IF(G156="{COUNTRY_EU_LIST}"," ;abcdefghijklmnopqrstuvwxyzABCDEFGHIJKLMNOPQRSTUVWXYZ0123456789",IF(OR(G156="{NOTIFICATION ID}",G156="{SECURITISATION ID}"),Val!B$15,IF(G156="{COUNTRY_EU}"," ;abcdefghijklmnopqrstuvwxyzABCDEFGHIJKLMNOPQRSTUVWXYZ",IF(G156="{Confirmed/Unconfirmed}","ConfirmedUnc",IF(G156="{Confirmed/Unconfirmed/N/A}","Confirmed/UncNA",IF(LEFT(G156,4)="{DAT","0123456789-",IF(LEFT(G156,4)="{Y/N","YN",IF(OR(LEFT(G156,4)="{N/A",LEFT(G156,4)="{LIS",LEFT(G156,4)="{No ",LEFT(G156,4)="{SEC",LEFT(G156,4)="{Mas"),Val!B$20,IF(LEFT(G156,4)="{TEX",Val!B$21,IF(LEFT(G156,4)="{ALP",Val!B$20,IF(LEFT(G156,4)="{COU",Val!B$20)))))))))))))))))</f>
        <v>ConfirmedUnc</v>
      </c>
      <c r="X156" s="132"/>
      <c r="Y156" s="132"/>
      <c r="Z156" s="132"/>
      <c r="AA156" s="132"/>
      <c r="AB156" s="134"/>
      <c r="AC156" s="134"/>
      <c r="AD156" s="132"/>
      <c r="AE156" s="132"/>
      <c r="AF156" s="132"/>
      <c r="AG156" s="129" t="s">
        <v>953</v>
      </c>
      <c r="AH156" s="132"/>
      <c r="AI156" s="117"/>
      <c r="AJ156" s="132"/>
      <c r="AK156" s="75"/>
    </row>
    <row r="157" spans="1:37" s="2" customFormat="1" ht="409.5" x14ac:dyDescent="0.25">
      <c r="A157" s="15" t="s">
        <v>1306</v>
      </c>
      <c r="B157" s="16" t="s">
        <v>1307</v>
      </c>
      <c r="C157" s="30" t="s">
        <v>646</v>
      </c>
      <c r="D157" s="31" t="s">
        <v>46</v>
      </c>
      <c r="E157" s="26" t="s">
        <v>653</v>
      </c>
      <c r="F157" s="26" t="s">
        <v>1513</v>
      </c>
      <c r="G157" s="109" t="s">
        <v>114</v>
      </c>
      <c r="H157" s="151"/>
      <c r="I157" s="88" t="s">
        <v>1333</v>
      </c>
      <c r="J157" s="153" t="s">
        <v>649</v>
      </c>
      <c r="K157" s="144"/>
      <c r="L157" s="144" t="s">
        <v>651</v>
      </c>
      <c r="M157" s="144" t="s">
        <v>171</v>
      </c>
      <c r="N157" s="145" t="s">
        <v>49</v>
      </c>
      <c r="O157" s="126">
        <f t="shared" ca="1" si="10"/>
        <v>1</v>
      </c>
      <c r="P157" s="126">
        <v>5000</v>
      </c>
      <c r="Q157" s="127" t="str">
        <f ca="1">IF(AND(E157="Last notification date",MONTH(TODAY())&gt;9,DAY(TODAY())&gt;9),YEAR(TODAY())&amp;"-"&amp;MONTH(TODAY())&amp;"-"&amp;DAY(TODAY()),IF(AND(E157="Last notification date",MONTH(TODAY())&lt;9,DAY(TODAY())&lt;10),YEAR(TODAY())&amp;"-0"&amp;MONTH(TODAY())&amp;"-0"&amp;DAY(TODAY()),IF(AND(E157="Last notification date",MONTH(TODAY())&gt;9,DAY(TODAY())&lt;10),YEAR(TODAY())&amp;"-"&amp;MONTH(TODAY())&amp;"-0"&amp;DAY(TODAY()),IF(AND(E157="Last notification date",MONTH(TODAY())&lt;10,DAY(TODAY())&gt;9),YEAR(TODAY())&amp;"-0"&amp;MONTH(TODAY())&amp;"-"&amp;DAY(TODAY()),IF(LEFT(G157,4)="{SEC","SEC ID",IF(LEFT(G157,4)="{DAT","DATE",IF(LEFT(G157,4)="{TEX",Val!B$21,IF(LEFT(G157,4)="{ALP",Val!B$20,IF(LEFT(G157,4)="{COU",Val!B$20,IF(OR(LEFT(G157,4)="{ISI",LEFT(G157,4)="{LEI"),Val!B$17,IF(OR(LEFT(G157,4)="{CA_",LEFT(G157,4)="{Mas",LEFT(G157,4)="{Y/N",LEFT(G157,4)="{No ",LEFT(G157,4)="{N/A",LEFT(G157,4)="{Con",LEFT(G157,4)="{LIS"),"LIST","")))))))))))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7" s="126">
        <f t="shared" si="11"/>
        <v>1483</v>
      </c>
      <c r="S157" s="128"/>
      <c r="T157" s="126" t="str">
        <f t="shared" si="12"/>
        <v>UNK</v>
      </c>
      <c r="U157" s="126" t="str" cm="1">
        <f t="array" aca="1" ref="U157" ca="1">IF(AND(E157="Payment exemption explanation",ISBLANK(F157)=FALSE,F$77="Confirmed"),"FORMAT",IF(AND(E157="Historical Default and Loss Performance Data location",F$3="Public",ISBLANK(F157)=TRUE),"FORMAT",IF(AND(E156="Subject to severe clawback",F156="Y",ISBLANK(F157)=TRUE),"FORMAT",IF(AND(E156="Subject to severe clawback",F156="N",ISBLANK(F157)=FALSE),"FORMAT",IF(AND(OR(E157="Credit granting criteria supervision comment",E157="Credit granting criteria compliance comment"),ISBLANK(F157)=FALSE,OR(AND(F$34="N",E552="Originator (or original lender) is not a Credit institution"),AND(F$37="N",E$37="Originator (or original lender) is not a Credit institution"))),"FORMAT_S17",IF(AND(C157="STSS60",E157="Location of Liability cash flow model",ISBLANK(F157)=TRUE,F$3="Public"),"FORMAT_S60",IF(AND(C157="STSS58",E157="Historical Default and Loss Performance Data location",ISBLANK(F157)=TRUE,F$3="Public"),"FORMAT_S37",IF(AND(E157="Sponsor LEI",ISBLANK(F157)=TRUE,ISBLANK(F$8)=TRUE),"FORMAT_LEI",IF(AND(E157="Originator LEI",ISBLANK(F157)=TRUE,ISBLANK(F$11)=TRUE),"FORMAT_LEI",IF(OR(T157="EMPTY",P157+1&lt;LEN(F157),AND(G156="{Confirmed/Unconfirmed/N/A}",S157="N/A",F156="N/A",F157&lt;&gt;"")),"FORMAT",IF(OR(AND(E157="Non-ABCP securitisation unique identifier",MID(F157,21,1)&lt;&gt;"N"),AND(E157="ABCP transaction unique identifier",MID(F157,21,1)&lt;&gt;"T"),AND(E157="ABCP programme unique identifier",MID(F157,21,1)&lt;&gt;"P")),"FORMAT_SEC_ID",IF(AND(E157="Underlying exposures classification",F157&lt;&gt;"residential mortgages",F157&lt;&gt;"commercial mortgages",F157&lt;&gt;"credit facilities provided to individuals for personal, family or household consumption purposes",F157&lt;&gt;"credit facilities, including loans and leases, provided to any type of enterprise or corporation",F157&lt;&gt;"auto loans/leases",F157&lt;&gt;"credit-card receivables",F157&lt;&gt;"trade receivables",F157&lt;&gt;"others"),"FORMAT_LIST",IF(AND(E157="Instrument code",LEN(F157)-LEN(SUBSTITUTE(F157,";",""))&lt;&gt;LEN(F156)-LEN(SUBSTITUTE(F156,";",""))),"FORMAT_;",IF(AND(E157="Sponsor country (if multiple countries)",LEN(F157)-LEN(SUBSTITUTE(F157,";",""))&lt;&gt;LEN(F$11)-LEN(SUBSTITUTE(F$11,";",""))),"FORMAT_;",IF(AND(E157="Sponsor country (if multiple countries)",ISBLANK(F157)=FALSE,LEN(F157)-LEN(SUBSTITUTE(F157,";",""))=0),"FORMAT_;",IF(AND(E157="Sponsor country (if multiple countries)",ISBLANK(F157)=TRUE,LEN(F$11)-LEN(SUBSTITUTE(F$11,";",""))&lt;&gt;0),"FORMAT_;",IF(AND(E157="Originator country  (if multiple countries)",LEN(F157)-LEN(SUBSTITUTE(F157,";",""))&lt;&gt;0,ISBLANK(F157)=FALSE,LEN(F157)-LEN(SUBSTITUTE(F157,";",""))&lt;&gt;LEN(F$8)-LEN(SUBSTITUTE(F$8,";",""))),"FORMAT_;",IF(AND(E157="Originator country  (if multiple countries)",ISBLANK(F157)=FALSE,LEN(F157)-LEN(SUBSTITUTE(F157,";",""))=0),"FORMAT_;",IF(AND(E157="Originator country  (if multiple countries)",ISBLANK(F157)=TRUE,LEN(F$8)-LEN(SUBSTITUTE(F$8,";",""))&lt;&gt;0),"FORMAT_;",IF(AND(E157="Original lender country (if multiple countries)",ISBLANK(F157)=FALSE,LEN(F157)-LEN(SUBSTITUTE(F157,";",""))&lt;&gt;0,LEN(F157)-LEN(SUBSTITUTE(F157,";",""))&lt;&gt;LEN(F$14)-LEN(SUBSTITUTE(F$14,";",""))),"FORMAT_;",IF(AND(E157="Original lender country (if multiple countries)",ISBLANK(F157)=TRUE,LEN(F$14)-LEN(SUBSTITUTE(F$14,";",""))&lt;&gt;0),"FORMAT_;",IF(AND(E157="Original lender country (if multiple countries)",ISBLANK(F157)=FALSE,LEN(F157)-LEN(SUBSTITUTE(F157,";",""))=0),"FORMAT_;",IF(OR(AND(E157="Designated Entity LEI",LEN(F157)&lt;&gt;20),AND(G157="{LEI}",LEN(F157)&lt;&gt;0,LEN(F157)&lt;20),AND(G157="{ISIN}",LEN(F157)&lt;&gt;0,LEN(F157)&lt;12),AND(LEN(F157)&lt;&gt;20,E157="Retaining entity LEI",ISBLANK(F157)=FALSE),AND(E157="Instrument ISIN",ISBLANK(F157)=FALSE,LEN(F157)&gt;0,LEN(F157)&lt;11),AND(D157="M",LEFT(G157,4)="{DAT",LEN(F157)&lt;&gt;10)),"FORMAT_LEN",IF(OR(AND(F157&lt;&gt;"",LEFT(G157,4)&lt;&gt;"{TEX",ISNUMBER(SUMPRODUCT(FIND(MID(F157,ROW(INDIRECT("1:"&amp;LEN(F157))),1),W157)))=FALSE),AND(F157&lt;&gt;"",LEFT(G157,4)&lt;&gt;"{TEX",ISERROR(SUMPRODUCT(SEARCH(MID(F157,ROW(INDIRECT("1:"&amp;LEN(TRIM(F157)))),1)," "&amp;W157&amp;CHAR(10)&amp;"""")))=TRUE)),"FORMAT_CHAR",IF(LEFT(G157,4)="{TEX","TEXT","UNK")))))))))))))))))))))))))</f>
        <v>TEXT</v>
      </c>
      <c r="V157" s="126" t="b" cm="1">
        <f t="array" aca="1" ref="V157" ca="1">IF(OR(LEN(F157)&gt;P157+1),FALSE,IF(LEFT(G157,5)="{TEXT",TRUE,IF(AND(ISBLANK(F157)=FALSE,G157="{DATE_TEXT-YYYY-MM-DD}",LEN(F157)&lt;&gt;10),FALSE,IF(AND(ISBLANK(F157)=FALSE,ISNUMBER(SUMPRODUCT(SEARCH(MID(F157,ROW(INDIRECT("1:"&amp;LEN(TRIM(F157)))),1)," "&amp;W157&amp;CHAR(10)&amp;"""")))=FALSE),FALSE,TRUE))))</f>
        <v>1</v>
      </c>
      <c r="W157" s="127" t="str">
        <f>IF(G157="{Applicable/N/A}","N/Aplicable",IF(E157="Designated Entity LEI","ABCDEFGHIJKLMNOPQRSTUVWXYZ0123456789",IF(OR(G157="{ISIN}",G157="{LEI}"),";ABCDEFGHIJKLMNOPQRSTUVWXYZ0123456789",IF(G157="{Master Trust/Other}","Master TuOhe",IF(E157="Securitisation type","Privateublc",IF(LEFT(G157,4)="{CA_",Val!B$21,IF(G157="{COUNTRY_EU_LIST}"," ;abcdefghijklmnopqrstuvwxyzABCDEFGHIJKLMNOPQRSTUVWXYZ0123456789",IF(OR(G157="{NOTIFICATION ID}",G157="{SECURITISATION ID}"),Val!B$15,IF(G157="{COUNTRY_EU}"," ;abcdefghijklmnopqrstuvwxyzABCDEFGHIJKLMNOPQRSTUVWXYZ",IF(G157="{Confirmed/Unconfirmed}","ConfirmedUnc",IF(G157="{Confirmed/Unconfirmed/N/A}","Confirmed/UncNA",IF(LEFT(G157,4)="{DAT","0123456789-",IF(LEFT(G157,4)="{Y/N","YN",IF(OR(LEFT(G157,4)="{N/A",LEFT(G157,4)="{LIS",LEFT(G157,4)="{No ",LEFT(G157,4)="{SEC",LEFT(G157,4)="{Mas"),Val!B$20,IF(LEFT(G157,4)="{TEX",Val!B$21,IF(LEFT(G157,4)="{ALP",Val!B$20,IF(LEFT(G157,4)="{COU",Val!B$20)))))))))))))))))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7" s="132"/>
      <c r="Y157" s="132"/>
      <c r="Z157" s="132"/>
      <c r="AA157" s="132"/>
      <c r="AB157" s="134"/>
      <c r="AC157" s="134"/>
      <c r="AD157" s="132"/>
      <c r="AE157" s="132"/>
      <c r="AF157" s="132"/>
      <c r="AG157" s="129" t="s">
        <v>883</v>
      </c>
      <c r="AH157" s="132"/>
      <c r="AI157" s="117"/>
      <c r="AJ157" s="132"/>
      <c r="AK157" s="75"/>
    </row>
    <row r="158" spans="1:37" s="2" customFormat="1" ht="165" x14ac:dyDescent="0.25">
      <c r="A158" s="15" t="s">
        <v>1308</v>
      </c>
      <c r="B158" s="16" t="s">
        <v>1309</v>
      </c>
      <c r="C158" s="20" t="s">
        <v>646</v>
      </c>
      <c r="D158" s="21" t="s">
        <v>52</v>
      </c>
      <c r="E158" s="22" t="s">
        <v>655</v>
      </c>
      <c r="F158" s="22" t="s">
        <v>175</v>
      </c>
      <c r="G158" s="61" t="s">
        <v>190</v>
      </c>
      <c r="H158" s="150" t="s">
        <v>656</v>
      </c>
      <c r="I158" s="88" t="s">
        <v>1375</v>
      </c>
      <c r="J158" s="153" t="s">
        <v>649</v>
      </c>
      <c r="K158" s="144"/>
      <c r="L158" s="144" t="s">
        <v>651</v>
      </c>
      <c r="M158" s="144" t="s">
        <v>171</v>
      </c>
      <c r="N158" s="145" t="s">
        <v>49</v>
      </c>
      <c r="O158" s="126">
        <f t="shared" ca="1" si="10"/>
        <v>1</v>
      </c>
      <c r="P158" s="126">
        <v>12</v>
      </c>
      <c r="Q158" s="127" t="str">
        <f ca="1">IF(AND(E158="Last notification date",MONTH(TODAY())&gt;9,DAY(TODAY())&gt;9),YEAR(TODAY())&amp;"-"&amp;MONTH(TODAY())&amp;"-"&amp;DAY(TODAY()),IF(AND(E158="Last notification date",MONTH(TODAY())&lt;9,DAY(TODAY())&lt;10),YEAR(TODAY())&amp;"-0"&amp;MONTH(TODAY())&amp;"-0"&amp;DAY(TODAY()),IF(AND(E158="Last notification date",MONTH(TODAY())&gt;9,DAY(TODAY())&lt;10),YEAR(TODAY())&amp;"-"&amp;MONTH(TODAY())&amp;"-0"&amp;DAY(TODAY()),IF(AND(E158="Last notification date",MONTH(TODAY())&lt;10,DAY(TODAY())&gt;9),YEAR(TODAY())&amp;"-0"&amp;MONTH(TODAY())&amp;"-"&amp;DAY(TODAY()),IF(LEFT(G158,4)="{SEC","SEC ID",IF(LEFT(G158,4)="{DAT","DATE",IF(LEFT(G158,4)="{TEX",Val!B$21,IF(LEFT(G158,4)="{ALP",Val!B$20,IF(LEFT(G158,4)="{COU",Val!B$20,IF(OR(LEFT(G158,4)="{ISI",LEFT(G158,4)="{LEI"),Val!B$17,IF(OR(LEFT(G158,4)="{CA_",LEFT(G158,4)="{Mas",LEFT(G158,4)="{Y/N",LEFT(G158,4)="{No ",LEFT(G158,4)="{N/A",LEFT(G158,4)="{Con",LEFT(G158,4)="{LIS"),"LIST","")))))))))))</f>
        <v>LIST</v>
      </c>
      <c r="R158" s="126">
        <f t="shared" si="11"/>
        <v>9</v>
      </c>
      <c r="S158" s="128"/>
      <c r="T158" s="126" t="str">
        <f t="shared" si="12"/>
        <v>UNK</v>
      </c>
      <c r="U158" s="126" t="str" cm="1">
        <f t="array" aca="1" ref="U158" ca="1">IF(AND(E158="Payment exemption explanation",ISBLANK(F158)=FALSE,F$77="Confirmed"),"FORMAT",IF(AND(E158="Historical Default and Loss Performance Data location",F$3="Public",ISBLANK(F158)=TRUE),"FORMAT",IF(AND(E157="Subject to severe clawback",F157="Y",ISBLANK(F158)=TRUE),"FORMAT",IF(AND(E157="Subject to severe clawback",F157="N",ISBLANK(F158)=FALSE),"FORMAT",IF(AND(OR(E158="Credit granting criteria supervision comment",E158="Credit granting criteria compliance comment"),ISBLANK(F158)=FALSE,OR(AND(F$34="N",E553="Originator (or original lender) is not a Credit institution"),AND(F$37="N",E$37="Originator (or original lender) is not a Credit institution"))),"FORMAT_S17",IF(AND(C158="STSS60",E158="Location of Liability cash flow model",ISBLANK(F158)=TRUE,F$3="Public"),"FORMAT_S60",IF(AND(C158="STSS58",E158="Historical Default and Loss Performance Data location",ISBLANK(F158)=TRUE,F$3="Public"),"FORMAT_S37",IF(AND(E158="Sponsor LEI",ISBLANK(F158)=TRUE,ISBLANK(F$8)=TRUE),"FORMAT_LEI",IF(AND(E158="Originator LEI",ISBLANK(F158)=TRUE,ISBLANK(F$11)=TRUE),"FORMAT_LEI",IF(OR(T158="EMPTY",P158+1&lt;LEN(F158),AND(G157="{Confirmed/Unconfirmed/N/A}",S158="N/A",F157="N/A",F158&lt;&gt;"")),"FORMAT",IF(OR(AND(E158="Non-ABCP securitisation unique identifier",MID(F158,21,1)&lt;&gt;"N"),AND(E158="ABCP transaction unique identifier",MID(F158,21,1)&lt;&gt;"T"),AND(E158="ABCP programme unique identifier",MID(F158,21,1)&lt;&gt;"P")),"FORMAT_SEC_ID",IF(AND(E158="Underlying exposures classification",F158&lt;&gt;"residential mortgages",F158&lt;&gt;"commercial mortgages",F158&lt;&gt;"credit facilities provided to individuals for personal, family or household consumption purposes",F158&lt;&gt;"credit facilities, including loans and leases, provided to any type of enterprise or corporation",F158&lt;&gt;"auto loans/leases",F158&lt;&gt;"credit-card receivables",F158&lt;&gt;"trade receivables",F158&lt;&gt;"others"),"FORMAT_LIST",IF(AND(E158="Instrument code",LEN(F158)-LEN(SUBSTITUTE(F158,";",""))&lt;&gt;LEN(F157)-LEN(SUBSTITUTE(F157,";",""))),"FORMAT_;",IF(AND(E158="Sponsor country (if multiple countries)",LEN(F158)-LEN(SUBSTITUTE(F158,";",""))&lt;&gt;LEN(F$11)-LEN(SUBSTITUTE(F$11,";",""))),"FORMAT_;",IF(AND(E158="Sponsor country (if multiple countries)",ISBLANK(F158)=FALSE,LEN(F158)-LEN(SUBSTITUTE(F158,";",""))=0),"FORMAT_;",IF(AND(E158="Sponsor country (if multiple countries)",ISBLANK(F158)=TRUE,LEN(F$11)-LEN(SUBSTITUTE(F$11,";",""))&lt;&gt;0),"FORMAT_;",IF(AND(E158="Originator country  (if multiple countries)",LEN(F158)-LEN(SUBSTITUTE(F158,";",""))&lt;&gt;0,ISBLANK(F158)=FALSE,LEN(F158)-LEN(SUBSTITUTE(F158,";",""))&lt;&gt;LEN(F$8)-LEN(SUBSTITUTE(F$8,";",""))),"FORMAT_;",IF(AND(E158="Originator country  (if multiple countries)",ISBLANK(F158)=FALSE,LEN(F158)-LEN(SUBSTITUTE(F158,";",""))=0),"FORMAT_;",IF(AND(E158="Originator country  (if multiple countries)",ISBLANK(F158)=TRUE,LEN(F$8)-LEN(SUBSTITUTE(F$8,";",""))&lt;&gt;0),"FORMAT_;",IF(AND(E158="Original lender country (if multiple countries)",ISBLANK(F158)=FALSE,LEN(F158)-LEN(SUBSTITUTE(F158,";",""))&lt;&gt;0,LEN(F158)-LEN(SUBSTITUTE(F158,";",""))&lt;&gt;LEN(F$14)-LEN(SUBSTITUTE(F$14,";",""))),"FORMAT_;",IF(AND(E158="Original lender country (if multiple countries)",ISBLANK(F158)=TRUE,LEN(F$14)-LEN(SUBSTITUTE(F$14,";",""))&lt;&gt;0),"FORMAT_;",IF(AND(E158="Original lender country (if multiple countries)",ISBLANK(F158)=FALSE,LEN(F158)-LEN(SUBSTITUTE(F158,";",""))=0),"FORMAT_;",IF(OR(AND(E158="Designated Entity LEI",LEN(F158)&lt;&gt;20),AND(G158="{LEI}",LEN(F158)&lt;&gt;0,LEN(F158)&lt;20),AND(G158="{ISIN}",LEN(F158)&lt;&gt;0,LEN(F158)&lt;12),AND(LEN(F158)&lt;&gt;20,E158="Retaining entity LEI",ISBLANK(F158)=FALSE),AND(E158="Instrument ISIN",ISBLANK(F158)=FALSE,LEN(F158)&gt;0,LEN(F158)&lt;11),AND(D158="M",LEFT(G158,4)="{DAT",LEN(F158)&lt;&gt;10)),"FORMAT_LEN",IF(OR(AND(F158&lt;&gt;"",LEFT(G158,4)&lt;&gt;"{TEX",ISNUMBER(SUMPRODUCT(FIND(MID(F158,ROW(INDIRECT("1:"&amp;LEN(F158))),1),W158)))=FALSE),AND(F158&lt;&gt;"",LEFT(G158,4)&lt;&gt;"{TEX",ISERROR(SUMPRODUCT(SEARCH(MID(F158,ROW(INDIRECT("1:"&amp;LEN(TRIM(F158)))),1)," "&amp;W158&amp;CHAR(10)&amp;"""")))=TRUE)),"FORMAT_CHAR",IF(LEFT(G158,4)="{TEX","TEXT","UNK")))))))))))))))))))))))))</f>
        <v>UNK</v>
      </c>
      <c r="V158" s="126" t="b" cm="1">
        <f t="array" aca="1" ref="V158" ca="1">IF(OR(LEN(F158)&gt;P158+1),FALSE,IF(LEFT(G158,5)="{TEXT",TRUE,IF(AND(ISBLANK(F158)=FALSE,G158="{DATE_TEXT-YYYY-MM-DD}",LEN(F158)&lt;&gt;10),FALSE,IF(AND(ISBLANK(F158)=FALSE,ISNUMBER(SUMPRODUCT(SEARCH(MID(F158,ROW(INDIRECT("1:"&amp;LEN(TRIM(F158)))),1)," "&amp;W158&amp;CHAR(10)&amp;"""")))=FALSE),FALSE,TRUE))))</f>
        <v>1</v>
      </c>
      <c r="W158" s="127" t="str">
        <f>IF(G158="{Applicable/N/A}","N/Aplicable",IF(E158="Designated Entity LEI","ABCDEFGHIJKLMNOPQRSTUVWXYZ0123456789",IF(OR(G158="{ISIN}",G158="{LEI}"),";ABCDEFGHIJKLMNOPQRSTUVWXYZ0123456789",IF(G158="{Master Trust/Other}","Master TuOhe",IF(E158="Securitisation type","Privateublc",IF(LEFT(G158,4)="{CA_",Val!B$21,IF(G158="{COUNTRY_EU_LIST}"," ;abcdefghijklmnopqrstuvwxyzABCDEFGHIJKLMNOPQRSTUVWXYZ0123456789",IF(OR(G158="{NOTIFICATION ID}",G158="{SECURITISATION ID}"),Val!B$15,IF(G158="{COUNTRY_EU}"," ;abcdefghijklmnopqrstuvwxyzABCDEFGHIJKLMNOPQRSTUVWXYZ",IF(G158="{Confirmed/Unconfirmed}","ConfirmedUnc",IF(G158="{Confirmed/Unconfirmed/N/A}","Confirmed/UncNA",IF(LEFT(G158,4)="{DAT","0123456789-",IF(LEFT(G158,4)="{Y/N","YN",IF(OR(LEFT(G158,4)="{N/A",LEFT(G158,4)="{LIS",LEFT(G158,4)="{No ",LEFT(G158,4)="{SEC",LEFT(G158,4)="{Mas"),Val!B$20,IF(LEFT(G158,4)="{TEX",Val!B$21,IF(LEFT(G158,4)="{ALP",Val!B$20,IF(LEFT(G158,4)="{COU",Val!B$20)))))))))))))))))</f>
        <v>ConfirmedUnc</v>
      </c>
      <c r="X158" s="132"/>
      <c r="Y158" s="132"/>
      <c r="Z158" s="132"/>
      <c r="AA158" s="132"/>
      <c r="AB158" s="134"/>
      <c r="AC158" s="134"/>
      <c r="AD158" s="132"/>
      <c r="AE158" s="132"/>
      <c r="AF158" s="132"/>
      <c r="AG158" s="129" t="s">
        <v>937</v>
      </c>
      <c r="AH158" s="132"/>
      <c r="AI158" s="117"/>
      <c r="AJ158" s="132"/>
      <c r="AK158" s="75"/>
    </row>
    <row r="159" spans="1:37" s="2" customFormat="1" ht="120.75" x14ac:dyDescent="0.25">
      <c r="A159" s="15" t="s">
        <v>1310</v>
      </c>
      <c r="B159" s="16" t="s">
        <v>1311</v>
      </c>
      <c r="C159" s="30" t="s">
        <v>646</v>
      </c>
      <c r="D159" s="31" t="s">
        <v>46</v>
      </c>
      <c r="E159" s="26" t="s">
        <v>658</v>
      </c>
      <c r="F159" s="64" t="s">
        <v>1469</v>
      </c>
      <c r="G159" s="109" t="s">
        <v>114</v>
      </c>
      <c r="H159" s="151"/>
      <c r="I159" s="88" t="s">
        <v>1333</v>
      </c>
      <c r="J159" s="153" t="s">
        <v>649</v>
      </c>
      <c r="K159" s="144"/>
      <c r="L159" s="144" t="s">
        <v>651</v>
      </c>
      <c r="M159" s="144" t="s">
        <v>171</v>
      </c>
      <c r="N159" s="145" t="s">
        <v>49</v>
      </c>
      <c r="O159" s="126">
        <f t="shared" ca="1" si="10"/>
        <v>1</v>
      </c>
      <c r="P159" s="126">
        <v>5000</v>
      </c>
      <c r="Q159" s="127" t="str">
        <f ca="1">IF(AND(E159="Last notification date",MONTH(TODAY())&gt;9,DAY(TODAY())&gt;9),YEAR(TODAY())&amp;"-"&amp;MONTH(TODAY())&amp;"-"&amp;DAY(TODAY()),IF(AND(E159="Last notification date",MONTH(TODAY())&lt;9,DAY(TODAY())&lt;10),YEAR(TODAY())&amp;"-0"&amp;MONTH(TODAY())&amp;"-0"&amp;DAY(TODAY()),IF(AND(E159="Last notification date",MONTH(TODAY())&gt;9,DAY(TODAY())&lt;10),YEAR(TODAY())&amp;"-"&amp;MONTH(TODAY())&amp;"-0"&amp;DAY(TODAY()),IF(AND(E159="Last notification date",MONTH(TODAY())&lt;10,DAY(TODAY())&gt;9),YEAR(TODAY())&amp;"-0"&amp;MONTH(TODAY())&amp;"-"&amp;DAY(TODAY()),IF(LEFT(G159,4)="{SEC","SEC ID",IF(LEFT(G159,4)="{DAT","DATE",IF(LEFT(G159,4)="{TEX",Val!B$21,IF(LEFT(G159,4)="{ALP",Val!B$20,IF(LEFT(G159,4)="{COU",Val!B$20,IF(OR(LEFT(G159,4)="{ISI",LEFT(G159,4)="{LEI"),Val!B$17,IF(OR(LEFT(G159,4)="{CA_",LEFT(G159,4)="{Mas",LEFT(G159,4)="{Y/N",LEFT(G159,4)="{No ",LEFT(G159,4)="{N/A",LEFT(G159,4)="{Con",LEFT(G159,4)="{LIS"),"LIST","")))))))))))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59" s="126">
        <f t="shared" si="11"/>
        <v>34</v>
      </c>
      <c r="S159" s="128"/>
      <c r="T159" s="126" t="str">
        <f t="shared" si="12"/>
        <v>UNK</v>
      </c>
      <c r="U159" s="126" t="str" cm="1">
        <f t="array" aca="1" ref="U159" ca="1">IF(AND(E159="Payment exemption explanation",ISBLANK(F159)=FALSE,F$77="Confirmed"),"FORMAT",IF(AND(E159="Historical Default and Loss Performance Data location",F$3="Public",ISBLANK(F159)=TRUE),"FORMAT",IF(AND(E158="Subject to severe clawback",F158="Y",ISBLANK(F159)=TRUE),"FORMAT",IF(AND(E158="Subject to severe clawback",F158="N",ISBLANK(F159)=FALSE),"FORMAT",IF(AND(OR(E159="Credit granting criteria supervision comment",E159="Credit granting criteria compliance comment"),ISBLANK(F159)=FALSE,OR(AND(F$34="N",E554="Originator (or original lender) is not a Credit institution"),AND(F$37="N",E$37="Originator (or original lender) is not a Credit institution"))),"FORMAT_S17",IF(AND(C159="STSS60",E159="Location of Liability cash flow model",ISBLANK(F159)=TRUE,F$3="Public"),"FORMAT_S60",IF(AND(C159="STSS58",E159="Historical Default and Loss Performance Data location",ISBLANK(F159)=TRUE,F$3="Public"),"FORMAT_S37",IF(AND(E159="Sponsor LEI",ISBLANK(F159)=TRUE,ISBLANK(F$8)=TRUE),"FORMAT_LEI",IF(AND(E159="Originator LEI",ISBLANK(F159)=TRUE,ISBLANK(F$11)=TRUE),"FORMAT_LEI",IF(OR(T159="EMPTY",P159+1&lt;LEN(F159),AND(G158="{Confirmed/Unconfirmed/N/A}",S159="N/A",F158="N/A",F159&lt;&gt;"")),"FORMAT",IF(OR(AND(E159="Non-ABCP securitisation unique identifier",MID(F159,21,1)&lt;&gt;"N"),AND(E159="ABCP transaction unique identifier",MID(F159,21,1)&lt;&gt;"T"),AND(E159="ABCP programme unique identifier",MID(F159,21,1)&lt;&gt;"P")),"FORMAT_SEC_ID",IF(AND(E159="Underlying exposures classification",F159&lt;&gt;"residential mortgages",F159&lt;&gt;"commercial mortgages",F159&lt;&gt;"credit facilities provided to individuals for personal, family or household consumption purposes",F159&lt;&gt;"credit facilities, including loans and leases, provided to any type of enterprise or corporation",F159&lt;&gt;"auto loans/leases",F159&lt;&gt;"credit-card receivables",F159&lt;&gt;"trade receivables",F159&lt;&gt;"others"),"FORMAT_LIST",IF(AND(E159="Instrument code",LEN(F159)-LEN(SUBSTITUTE(F159,";",""))&lt;&gt;LEN(F158)-LEN(SUBSTITUTE(F158,";",""))),"FORMAT_;",IF(AND(E159="Sponsor country (if multiple countries)",LEN(F159)-LEN(SUBSTITUTE(F159,";",""))&lt;&gt;LEN(F$11)-LEN(SUBSTITUTE(F$11,";",""))),"FORMAT_;",IF(AND(E159="Sponsor country (if multiple countries)",ISBLANK(F159)=FALSE,LEN(F159)-LEN(SUBSTITUTE(F159,";",""))=0),"FORMAT_;",IF(AND(E159="Sponsor country (if multiple countries)",ISBLANK(F159)=TRUE,LEN(F$11)-LEN(SUBSTITUTE(F$11,";",""))&lt;&gt;0),"FORMAT_;",IF(AND(E159="Originator country  (if multiple countries)",LEN(F159)-LEN(SUBSTITUTE(F159,";",""))&lt;&gt;0,ISBLANK(F159)=FALSE,LEN(F159)-LEN(SUBSTITUTE(F159,";",""))&lt;&gt;LEN(F$8)-LEN(SUBSTITUTE(F$8,";",""))),"FORMAT_;",IF(AND(E159="Originator country  (if multiple countries)",ISBLANK(F159)=FALSE,LEN(F159)-LEN(SUBSTITUTE(F159,";",""))=0),"FORMAT_;",IF(AND(E159="Originator country  (if multiple countries)",ISBLANK(F159)=TRUE,LEN(F$8)-LEN(SUBSTITUTE(F$8,";",""))&lt;&gt;0),"FORMAT_;",IF(AND(E159="Original lender country (if multiple countries)",ISBLANK(F159)=FALSE,LEN(F159)-LEN(SUBSTITUTE(F159,";",""))&lt;&gt;0,LEN(F159)-LEN(SUBSTITUTE(F159,";",""))&lt;&gt;LEN(F$14)-LEN(SUBSTITUTE(F$14,";",""))),"FORMAT_;",IF(AND(E159="Original lender country (if multiple countries)",ISBLANK(F159)=TRUE,LEN(F$14)-LEN(SUBSTITUTE(F$14,";",""))&lt;&gt;0),"FORMAT_;",IF(AND(E159="Original lender country (if multiple countries)",ISBLANK(F159)=FALSE,LEN(F159)-LEN(SUBSTITUTE(F159,";",""))=0),"FORMAT_;",IF(OR(AND(E159="Designated Entity LEI",LEN(F159)&lt;&gt;20),AND(G159="{LEI}",LEN(F159)&lt;&gt;0,LEN(F159)&lt;20),AND(G159="{ISIN}",LEN(F159)&lt;&gt;0,LEN(F159)&lt;12),AND(LEN(F159)&lt;&gt;20,E159="Retaining entity LEI",ISBLANK(F159)=FALSE),AND(E159="Instrument ISIN",ISBLANK(F159)=FALSE,LEN(F159)&gt;0,LEN(F159)&lt;11),AND(D159="M",LEFT(G159,4)="{DAT",LEN(F159)&lt;&gt;10)),"FORMAT_LEN",IF(OR(AND(F159&lt;&gt;"",LEFT(G159,4)&lt;&gt;"{TEX",ISNUMBER(SUMPRODUCT(FIND(MID(F159,ROW(INDIRECT("1:"&amp;LEN(F159))),1),W159)))=FALSE),AND(F159&lt;&gt;"",LEFT(G159,4)&lt;&gt;"{TEX",ISERROR(SUMPRODUCT(SEARCH(MID(F159,ROW(INDIRECT("1:"&amp;LEN(TRIM(F159)))),1)," "&amp;W159&amp;CHAR(10)&amp;"""")))=TRUE)),"FORMAT_CHAR",IF(LEFT(G159,4)="{TEX","TEXT","UNK")))))))))))))))))))))))))</f>
        <v>TEXT</v>
      </c>
      <c r="V159" s="126" t="b" cm="1">
        <f t="array" aca="1" ref="V159" ca="1">IF(OR(LEN(F159)&gt;P159+1),FALSE,IF(LEFT(G159,5)="{TEXT",TRUE,IF(AND(ISBLANK(F159)=FALSE,G159="{DATE_TEXT-YYYY-MM-DD}",LEN(F159)&lt;&gt;10),FALSE,IF(AND(ISBLANK(F159)=FALSE,ISNUMBER(SUMPRODUCT(SEARCH(MID(F159,ROW(INDIRECT("1:"&amp;LEN(TRIM(F159)))),1)," "&amp;W159&amp;CHAR(10)&amp;"""")))=FALSE),FALSE,TRUE))))</f>
        <v>1</v>
      </c>
      <c r="W159" s="127" t="str">
        <f>IF(G159="{Applicable/N/A}","N/Aplicable",IF(E159="Designated Entity LEI","ABCDEFGHIJKLMNOPQRSTUVWXYZ0123456789",IF(OR(G159="{ISIN}",G159="{LEI}"),";ABCDEFGHIJKLMNOPQRSTUVWXYZ0123456789",IF(G159="{Master Trust/Other}","Master TuOhe",IF(E159="Securitisation type","Privateublc",IF(LEFT(G159,4)="{CA_",Val!B$21,IF(G159="{COUNTRY_EU_LIST}"," ;abcdefghijklmnopqrstuvwxyzABCDEFGHIJKLMNOPQRSTUVWXYZ0123456789",IF(OR(G159="{NOTIFICATION ID}",G159="{SECURITISATION ID}"),Val!B$15,IF(G159="{COUNTRY_EU}"," ;abcdefghijklmnopqrstuvwxyzABCDEFGHIJKLMNOPQRSTUVWXYZ",IF(G159="{Confirmed/Unconfirmed}","ConfirmedUnc",IF(G159="{Confirmed/Unconfirmed/N/A}","Confirmed/UncNA",IF(LEFT(G159,4)="{DAT","0123456789-",IF(LEFT(G159,4)="{Y/N","YN",IF(OR(LEFT(G159,4)="{N/A",LEFT(G159,4)="{LIS",LEFT(G159,4)="{No ",LEFT(G159,4)="{SEC",LEFT(G159,4)="{Mas"),Val!B$20,IF(LEFT(G159,4)="{TEX",Val!B$21,IF(LEFT(G159,4)="{ALP",Val!B$20,IF(LEFT(G159,4)="{COU",Val!B$20)))))))))))))))))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59" s="132"/>
      <c r="Y159" s="132"/>
      <c r="Z159" s="132"/>
      <c r="AA159" s="132"/>
      <c r="AB159" s="134"/>
      <c r="AC159" s="134"/>
      <c r="AD159" s="132"/>
      <c r="AE159" s="132"/>
      <c r="AF159" s="132"/>
      <c r="AG159" s="129" t="s">
        <v>936</v>
      </c>
      <c r="AH159" s="132"/>
      <c r="AI159" s="117"/>
      <c r="AJ159" s="132"/>
      <c r="AK159" s="75"/>
    </row>
    <row r="160" spans="1:37" s="2" customFormat="1" ht="105" x14ac:dyDescent="0.25">
      <c r="A160" s="15" t="s">
        <v>1312</v>
      </c>
      <c r="B160" s="16" t="s">
        <v>1313</v>
      </c>
      <c r="C160" s="20" t="s">
        <v>646</v>
      </c>
      <c r="D160" s="21" t="s">
        <v>52</v>
      </c>
      <c r="E160" s="22" t="s">
        <v>660</v>
      </c>
      <c r="F160" s="22" t="s">
        <v>175</v>
      </c>
      <c r="G160" s="61" t="s">
        <v>190</v>
      </c>
      <c r="H160" s="150" t="s">
        <v>661</v>
      </c>
      <c r="I160" s="93" t="s">
        <v>1371</v>
      </c>
      <c r="J160" s="153" t="s">
        <v>649</v>
      </c>
      <c r="K160" s="144"/>
      <c r="L160" s="144" t="s">
        <v>651</v>
      </c>
      <c r="M160" s="144" t="s">
        <v>171</v>
      </c>
      <c r="N160" s="145" t="s">
        <v>49</v>
      </c>
      <c r="O160" s="126">
        <f t="shared" ca="1" si="10"/>
        <v>1</v>
      </c>
      <c r="P160" s="126">
        <v>12</v>
      </c>
      <c r="Q160" s="127" t="str">
        <f ca="1">IF(AND(E160="Last notification date",MONTH(TODAY())&gt;9,DAY(TODAY())&gt;9),YEAR(TODAY())&amp;"-"&amp;MONTH(TODAY())&amp;"-"&amp;DAY(TODAY()),IF(AND(E160="Last notification date",MONTH(TODAY())&lt;9,DAY(TODAY())&lt;10),YEAR(TODAY())&amp;"-0"&amp;MONTH(TODAY())&amp;"-0"&amp;DAY(TODAY()),IF(AND(E160="Last notification date",MONTH(TODAY())&gt;9,DAY(TODAY())&lt;10),YEAR(TODAY())&amp;"-"&amp;MONTH(TODAY())&amp;"-0"&amp;DAY(TODAY()),IF(AND(E160="Last notification date",MONTH(TODAY())&lt;10,DAY(TODAY())&gt;9),YEAR(TODAY())&amp;"-0"&amp;MONTH(TODAY())&amp;"-"&amp;DAY(TODAY()),IF(LEFT(G160,4)="{SEC","SEC ID",IF(LEFT(G160,4)="{DAT","DATE",IF(LEFT(G160,4)="{TEX",Val!B$21,IF(LEFT(G160,4)="{ALP",Val!B$20,IF(LEFT(G160,4)="{COU",Val!B$20,IF(OR(LEFT(G160,4)="{ISI",LEFT(G160,4)="{LEI"),Val!B$17,IF(OR(LEFT(G160,4)="{CA_",LEFT(G160,4)="{Mas",LEFT(G160,4)="{Y/N",LEFT(G160,4)="{No ",LEFT(G160,4)="{N/A",LEFT(G160,4)="{Con",LEFT(G160,4)="{LIS"),"LIST","")))))))))))</f>
        <v>LIST</v>
      </c>
      <c r="R160" s="126">
        <f t="shared" si="11"/>
        <v>9</v>
      </c>
      <c r="S160" s="128"/>
      <c r="T160" s="126" t="str">
        <f t="shared" si="12"/>
        <v>UNK</v>
      </c>
      <c r="U160" s="126" t="str" cm="1">
        <f t="array" aca="1" ref="U160" ca="1">IF(AND(E160="Payment exemption explanation",ISBLANK(F160)=FALSE,F$77="Confirmed"),"FORMAT",IF(AND(E160="Historical Default and Loss Performance Data location",F$3="Public",ISBLANK(F160)=TRUE),"FORMAT",IF(AND(E159="Subject to severe clawback",F159="Y",ISBLANK(F160)=TRUE),"FORMAT",IF(AND(E159="Subject to severe clawback",F159="N",ISBLANK(F160)=FALSE),"FORMAT",IF(AND(OR(E160="Credit granting criteria supervision comment",E160="Credit granting criteria compliance comment"),ISBLANK(F160)=FALSE,OR(AND(F$34="N",E555="Originator (or original lender) is not a Credit institution"),AND(F$37="N",E$37="Originator (or original lender) is not a Credit institution"))),"FORMAT_S17",IF(AND(C160="STSS60",E160="Location of Liability cash flow model",ISBLANK(F160)=TRUE,F$3="Public"),"FORMAT_S60",IF(AND(C160="STSS58",E160="Historical Default and Loss Performance Data location",ISBLANK(F160)=TRUE,F$3="Public"),"FORMAT_S37",IF(AND(E160="Sponsor LEI",ISBLANK(F160)=TRUE,ISBLANK(F$8)=TRUE),"FORMAT_LEI",IF(AND(E160="Originator LEI",ISBLANK(F160)=TRUE,ISBLANK(F$11)=TRUE),"FORMAT_LEI",IF(OR(T160="EMPTY",P160+1&lt;LEN(F160),AND(G159="{Confirmed/Unconfirmed/N/A}",S160="N/A",F159="N/A",F160&lt;&gt;"")),"FORMAT",IF(OR(AND(E160="Non-ABCP securitisation unique identifier",MID(F160,21,1)&lt;&gt;"N"),AND(E160="ABCP transaction unique identifier",MID(F160,21,1)&lt;&gt;"T"),AND(E160="ABCP programme unique identifier",MID(F160,21,1)&lt;&gt;"P")),"FORMAT_SEC_ID",IF(AND(E160="Underlying exposures classification",F160&lt;&gt;"residential mortgages",F160&lt;&gt;"commercial mortgages",F160&lt;&gt;"credit facilities provided to individuals for personal, family or household consumption purposes",F160&lt;&gt;"credit facilities, including loans and leases, provided to any type of enterprise or corporation",F160&lt;&gt;"auto loans/leases",F160&lt;&gt;"credit-card receivables",F160&lt;&gt;"trade receivables",F160&lt;&gt;"others"),"FORMAT_LIST",IF(AND(E160="Instrument code",LEN(F160)-LEN(SUBSTITUTE(F160,";",""))&lt;&gt;LEN(F159)-LEN(SUBSTITUTE(F159,";",""))),"FORMAT_;",IF(AND(E160="Sponsor country (if multiple countries)",LEN(F160)-LEN(SUBSTITUTE(F160,";",""))&lt;&gt;LEN(F$11)-LEN(SUBSTITUTE(F$11,";",""))),"FORMAT_;",IF(AND(E160="Sponsor country (if multiple countries)",ISBLANK(F160)=FALSE,LEN(F160)-LEN(SUBSTITUTE(F160,";",""))=0),"FORMAT_;",IF(AND(E160="Sponsor country (if multiple countries)",ISBLANK(F160)=TRUE,LEN(F$11)-LEN(SUBSTITUTE(F$11,";",""))&lt;&gt;0),"FORMAT_;",IF(AND(E160="Originator country  (if multiple countries)",LEN(F160)-LEN(SUBSTITUTE(F160,";",""))&lt;&gt;0,ISBLANK(F160)=FALSE,LEN(F160)-LEN(SUBSTITUTE(F160,";",""))&lt;&gt;LEN(F$8)-LEN(SUBSTITUTE(F$8,";",""))),"FORMAT_;",IF(AND(E160="Originator country  (if multiple countries)",ISBLANK(F160)=FALSE,LEN(F160)-LEN(SUBSTITUTE(F160,";",""))=0),"FORMAT_;",IF(AND(E160="Originator country  (if multiple countries)",ISBLANK(F160)=TRUE,LEN(F$8)-LEN(SUBSTITUTE(F$8,";",""))&lt;&gt;0),"FORMAT_;",IF(AND(E160="Original lender country (if multiple countries)",ISBLANK(F160)=FALSE,LEN(F160)-LEN(SUBSTITUTE(F160,";",""))&lt;&gt;0,LEN(F160)-LEN(SUBSTITUTE(F160,";",""))&lt;&gt;LEN(F$14)-LEN(SUBSTITUTE(F$14,";",""))),"FORMAT_;",IF(AND(E160="Original lender country (if multiple countries)",ISBLANK(F160)=TRUE,LEN(F$14)-LEN(SUBSTITUTE(F$14,";",""))&lt;&gt;0),"FORMAT_;",IF(AND(E160="Original lender country (if multiple countries)",ISBLANK(F160)=FALSE,LEN(F160)-LEN(SUBSTITUTE(F160,";",""))=0),"FORMAT_;",IF(OR(AND(E160="Designated Entity LEI",LEN(F160)&lt;&gt;20),AND(G160="{LEI}",LEN(F160)&lt;&gt;0,LEN(F160)&lt;20),AND(G160="{ISIN}",LEN(F160)&lt;&gt;0,LEN(F160)&lt;12),AND(LEN(F160)&lt;&gt;20,E160="Retaining entity LEI",ISBLANK(F160)=FALSE),AND(E160="Instrument ISIN",ISBLANK(F160)=FALSE,LEN(F160)&gt;0,LEN(F160)&lt;11),AND(D160="M",LEFT(G160,4)="{DAT",LEN(F160)&lt;&gt;10)),"FORMAT_LEN",IF(OR(AND(F160&lt;&gt;"",LEFT(G160,4)&lt;&gt;"{TEX",ISNUMBER(SUMPRODUCT(FIND(MID(F160,ROW(INDIRECT("1:"&amp;LEN(F160))),1),W160)))=FALSE),AND(F160&lt;&gt;"",LEFT(G160,4)&lt;&gt;"{TEX",ISERROR(SUMPRODUCT(SEARCH(MID(F160,ROW(INDIRECT("1:"&amp;LEN(TRIM(F160)))),1)," "&amp;W160&amp;CHAR(10)&amp;"""")))=TRUE)),"FORMAT_CHAR",IF(LEFT(G160,4)="{TEX","TEXT","UNK")))))))))))))))))))))))))</f>
        <v>UNK</v>
      </c>
      <c r="V160" s="126" t="b" cm="1">
        <f t="array" aca="1" ref="V160" ca="1">IF(OR(LEN(F160)&gt;P160+1),FALSE,IF(LEFT(G160,5)="{TEXT",TRUE,IF(AND(ISBLANK(F160)=FALSE,G160="{DATE_TEXT-YYYY-MM-DD}",LEN(F160)&lt;&gt;10),FALSE,IF(AND(ISBLANK(F160)=FALSE,ISNUMBER(SUMPRODUCT(SEARCH(MID(F160,ROW(INDIRECT("1:"&amp;LEN(TRIM(F160)))),1)," "&amp;W160&amp;CHAR(10)&amp;"""")))=FALSE),FALSE,TRUE))))</f>
        <v>1</v>
      </c>
      <c r="W160" s="127" t="str">
        <f>IF(G160="{Applicable/N/A}","N/Aplicable",IF(E160="Designated Entity LEI","ABCDEFGHIJKLMNOPQRSTUVWXYZ0123456789",IF(OR(G160="{ISIN}",G160="{LEI}"),";ABCDEFGHIJKLMNOPQRSTUVWXYZ0123456789",IF(G160="{Master Trust/Other}","Master TuOhe",IF(E160="Securitisation type","Privateublc",IF(LEFT(G160,4)="{CA_",Val!B$21,IF(G160="{COUNTRY_EU_LIST}"," ;abcdefghijklmnopqrstuvwxyzABCDEFGHIJKLMNOPQRSTUVWXYZ0123456789",IF(OR(G160="{NOTIFICATION ID}",G160="{SECURITISATION ID}"),Val!B$15,IF(G160="{COUNTRY_EU}"," ;abcdefghijklmnopqrstuvwxyzABCDEFGHIJKLMNOPQRSTUVWXYZ",IF(G160="{Confirmed/Unconfirmed}","ConfirmedUnc",IF(G160="{Confirmed/Unconfirmed/N/A}","Confirmed/UncNA",IF(LEFT(G160,4)="{DAT","0123456789-",IF(LEFT(G160,4)="{Y/N","YN",IF(OR(LEFT(G160,4)="{N/A",LEFT(G160,4)="{LIS",LEFT(G160,4)="{No ",LEFT(G160,4)="{SEC",LEFT(G160,4)="{Mas"),Val!B$20,IF(LEFT(G160,4)="{TEX",Val!B$21,IF(LEFT(G160,4)="{ALP",Val!B$20,IF(LEFT(G160,4)="{COU",Val!B$20)))))))))))))))))</f>
        <v>ConfirmedUnc</v>
      </c>
      <c r="X160" s="132"/>
      <c r="Y160" s="132"/>
      <c r="Z160" s="132"/>
      <c r="AA160" s="132"/>
      <c r="AB160" s="134"/>
      <c r="AC160" s="134"/>
      <c r="AD160" s="132"/>
      <c r="AE160" s="132"/>
      <c r="AF160" s="132"/>
      <c r="AG160" s="129" t="s">
        <v>944</v>
      </c>
      <c r="AH160" s="132"/>
      <c r="AI160" s="117"/>
      <c r="AJ160" s="132"/>
      <c r="AK160" s="75"/>
    </row>
    <row r="161" spans="1:37" s="2" customFormat="1" ht="121.5" thickBot="1" x14ac:dyDescent="0.3">
      <c r="A161" s="56" t="s">
        <v>1314</v>
      </c>
      <c r="B161" s="35" t="s">
        <v>1315</v>
      </c>
      <c r="C161" s="36" t="s">
        <v>646</v>
      </c>
      <c r="D161" s="37" t="s">
        <v>46</v>
      </c>
      <c r="E161" s="38" t="s">
        <v>663</v>
      </c>
      <c r="F161" s="71" t="s">
        <v>1469</v>
      </c>
      <c r="G161" s="115" t="s">
        <v>114</v>
      </c>
      <c r="H161" s="155"/>
      <c r="I161" s="100" t="s">
        <v>1333</v>
      </c>
      <c r="J161" s="154" t="s">
        <v>649</v>
      </c>
      <c r="K161" s="148"/>
      <c r="L161" s="148" t="s">
        <v>651</v>
      </c>
      <c r="M161" s="148" t="s">
        <v>171</v>
      </c>
      <c r="N161" s="149" t="s">
        <v>49</v>
      </c>
      <c r="O161" s="126">
        <f t="shared" ca="1" si="10"/>
        <v>1</v>
      </c>
      <c r="P161" s="126">
        <v>5000</v>
      </c>
      <c r="Q161" s="127" t="str">
        <f ca="1">IF(AND(E161="Last notification date",MONTH(TODAY())&gt;9,DAY(TODAY())&gt;9),YEAR(TODAY())&amp;"-"&amp;MONTH(TODAY())&amp;"-"&amp;DAY(TODAY()),IF(AND(E161="Last notification date",MONTH(TODAY())&lt;9,DAY(TODAY())&lt;10),YEAR(TODAY())&amp;"-0"&amp;MONTH(TODAY())&amp;"-0"&amp;DAY(TODAY()),IF(AND(E161="Last notification date",MONTH(TODAY())&gt;9,DAY(TODAY())&lt;10),YEAR(TODAY())&amp;"-"&amp;MONTH(TODAY())&amp;"-0"&amp;DAY(TODAY()),IF(AND(E161="Last notification date",MONTH(TODAY())&lt;10,DAY(TODAY())&gt;9),YEAR(TODAY())&amp;"-0"&amp;MONTH(TODAY())&amp;"-"&amp;DAY(TODAY()),IF(LEFT(G161,4)="{SEC","SEC ID",IF(LEFT(G161,4)="{DAT","DATE",IF(LEFT(G161,4)="{TEX",Val!B$21,IF(LEFT(G161,4)="{ALP",Val!B$20,IF(LEFT(G161,4)="{COU",Val!B$20,IF(OR(LEFT(G161,4)="{ISI",LEFT(G161,4)="{LEI"),Val!B$17,IF(OR(LEFT(G161,4)="{CA_",LEFT(G161,4)="{Mas",LEFT(G161,4)="{Y/N",LEFT(G161,4)="{No ",LEFT(G161,4)="{N/A",LEFT(G161,4)="{Con",LEFT(G161,4)="{LIS"),"LIST","")))))))))))</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R161" s="126">
        <f t="shared" si="11"/>
        <v>34</v>
      </c>
      <c r="S161" s="128"/>
      <c r="T161" s="126" t="str">
        <f t="shared" si="12"/>
        <v>UNK</v>
      </c>
      <c r="U161" s="126" t="str" cm="1">
        <f t="array" aca="1" ref="U161" ca="1">IF(AND(E161="Payment exemption explanation",ISBLANK(F161)=FALSE,F$77="Confirmed"),"FORMAT",IF(AND(E161="Historical Default and Loss Performance Data location",F$3="Public",ISBLANK(F161)=TRUE),"FORMAT",IF(AND(E160="Subject to severe clawback",F160="Y",ISBLANK(F161)=TRUE),"FORMAT",IF(AND(E160="Subject to severe clawback",F160="N",ISBLANK(F161)=FALSE),"FORMAT",IF(AND(OR(E161="Credit granting criteria supervision comment",E161="Credit granting criteria compliance comment"),ISBLANK(F161)=FALSE,OR(AND(F$34="N",E556="Originator (or original lender) is not a Credit institution"),AND(F$37="N",E$37="Originator (or original lender) is not a Credit institution"))),"FORMAT_S17",IF(AND(C161="STSS60",E161="Location of Liability cash flow model",ISBLANK(F161)=TRUE,F$3="Public"),"FORMAT_S60",IF(AND(C161="STSS58",E161="Historical Default and Loss Performance Data location",ISBLANK(F161)=TRUE,F$3="Public"),"FORMAT_S37",IF(AND(E161="Sponsor LEI",ISBLANK(F161)=TRUE,ISBLANK(F$8)=TRUE),"FORMAT_LEI",IF(AND(E161="Originator LEI",ISBLANK(F161)=TRUE,ISBLANK(F$11)=TRUE),"FORMAT_LEI",IF(OR(T161="EMPTY",P161+1&lt;LEN(F161),AND(G160="{Confirmed/Unconfirmed/N/A}",S161="N/A",F160="N/A",F161&lt;&gt;"")),"FORMAT",IF(OR(AND(E161="Non-ABCP securitisation unique identifier",MID(F161,21,1)&lt;&gt;"N"),AND(E161="ABCP transaction unique identifier",MID(F161,21,1)&lt;&gt;"T"),AND(E161="ABCP programme unique identifier",MID(F161,21,1)&lt;&gt;"P")),"FORMAT_SEC_ID",IF(AND(E161="Underlying exposures classification",F161&lt;&gt;"residential mortgages",F161&lt;&gt;"commercial mortgages",F161&lt;&gt;"credit facilities provided to individuals for personal, family or household consumption purposes",F161&lt;&gt;"credit facilities, including loans and leases, provided to any type of enterprise or corporation",F161&lt;&gt;"auto loans/leases",F161&lt;&gt;"credit-card receivables",F161&lt;&gt;"trade receivables",F161&lt;&gt;"others"),"FORMAT_LIST",IF(AND(E161="Instrument code",LEN(F161)-LEN(SUBSTITUTE(F161,";",""))&lt;&gt;LEN(F160)-LEN(SUBSTITUTE(F160,";",""))),"FORMAT_;",IF(AND(E161="Sponsor country (if multiple countries)",LEN(F161)-LEN(SUBSTITUTE(F161,";",""))&lt;&gt;LEN(F$11)-LEN(SUBSTITUTE(F$11,";",""))),"FORMAT_;",IF(AND(E161="Sponsor country (if multiple countries)",ISBLANK(F161)=FALSE,LEN(F161)-LEN(SUBSTITUTE(F161,";",""))=0),"FORMAT_;",IF(AND(E161="Sponsor country (if multiple countries)",ISBLANK(F161)=TRUE,LEN(F$11)-LEN(SUBSTITUTE(F$11,";",""))&lt;&gt;0),"FORMAT_;",IF(AND(E161="Originator country  (if multiple countries)",LEN(F161)-LEN(SUBSTITUTE(F161,";",""))&lt;&gt;0,ISBLANK(F161)=FALSE,LEN(F161)-LEN(SUBSTITUTE(F161,";",""))&lt;&gt;LEN(F$8)-LEN(SUBSTITUTE(F$8,";",""))),"FORMAT_;",IF(AND(E161="Originator country  (if multiple countries)",ISBLANK(F161)=FALSE,LEN(F161)-LEN(SUBSTITUTE(F161,";",""))=0),"FORMAT_;",IF(AND(E161="Originator country  (if multiple countries)",ISBLANK(F161)=TRUE,LEN(F$8)-LEN(SUBSTITUTE(F$8,";",""))&lt;&gt;0),"FORMAT_;",IF(AND(E161="Original lender country (if multiple countries)",ISBLANK(F161)=FALSE,LEN(F161)-LEN(SUBSTITUTE(F161,";",""))&lt;&gt;0,LEN(F161)-LEN(SUBSTITUTE(F161,";",""))&lt;&gt;LEN(F$14)-LEN(SUBSTITUTE(F$14,";",""))),"FORMAT_;",IF(AND(E161="Original lender country (if multiple countries)",ISBLANK(F161)=TRUE,LEN(F$14)-LEN(SUBSTITUTE(F$14,";",""))&lt;&gt;0),"FORMAT_;",IF(AND(E161="Original lender country (if multiple countries)",ISBLANK(F161)=FALSE,LEN(F161)-LEN(SUBSTITUTE(F161,";",""))=0),"FORMAT_;",IF(OR(AND(E161="Designated Entity LEI",LEN(F161)&lt;&gt;20),AND(G161="{LEI}",LEN(F161)&lt;&gt;0,LEN(F161)&lt;20),AND(G161="{ISIN}",LEN(F161)&lt;&gt;0,LEN(F161)&lt;12),AND(LEN(F161)&lt;&gt;20,E161="Retaining entity LEI",ISBLANK(F161)=FALSE),AND(E161="Instrument ISIN",ISBLANK(F161)=FALSE,LEN(F161)&gt;0,LEN(F161)&lt;11),AND(D161="M",LEFT(G161,4)="{DAT",LEN(F161)&lt;&gt;10)),"FORMAT_LEN",IF(OR(AND(F161&lt;&gt;"",LEFT(G161,4)&lt;&gt;"{TEX",ISNUMBER(SUMPRODUCT(FIND(MID(F161,ROW(INDIRECT("1:"&amp;LEN(F161))),1),W161)))=FALSE),AND(F161&lt;&gt;"",LEFT(G161,4)&lt;&gt;"{TEX",ISERROR(SUMPRODUCT(SEARCH(MID(F161,ROW(INDIRECT("1:"&amp;LEN(TRIM(F161)))),1)," "&amp;W161&amp;CHAR(10)&amp;"""")))=TRUE)),"FORMAT_CHAR",IF(LEFT(G161,4)="{TEX","TEXT","UNK")))))))))))))))))))))))))</f>
        <v>TEXT</v>
      </c>
      <c r="V161" s="126" t="b" cm="1">
        <f t="array" aca="1" ref="V161" ca="1">IF(OR(LEN(F161)&gt;P161+1),FALSE,IF(LEFT(G161,5)="{TEXT",TRUE,IF(AND(ISBLANK(F161)=FALSE,G161="{DATE_TEXT-YYYY-MM-DD}",LEN(F161)&lt;&gt;10),FALSE,IF(AND(ISBLANK(F161)=FALSE,ISNUMBER(SUMPRODUCT(SEARCH(MID(F161,ROW(INDIRECT("1:"&amp;LEN(TRIM(F161)))),1)," "&amp;W161&amp;CHAR(10)&amp;"""")))=FALSE),FALSE,TRUE))))</f>
        <v>1</v>
      </c>
      <c r="W161" s="127" t="str">
        <f>IF(G161="{Applicable/N/A}","N/Aplicable",IF(E161="Designated Entity LEI","ABCDEFGHIJKLMNOPQRSTUVWXYZ0123456789",IF(OR(G161="{ISIN}",G161="{LEI}"),";ABCDEFGHIJKLMNOPQRSTUVWXYZ0123456789",IF(G161="{Master Trust/Other}","Master TuOhe",IF(E161="Securitisation type","Privateublc",IF(LEFT(G161,4)="{CA_",Val!B$21,IF(G161="{COUNTRY_EU_LIST}"," ;abcdefghijklmnopqrstuvwxyzABCDEFGHIJKLMNOPQRSTUVWXYZ0123456789",IF(OR(G161="{NOTIFICATION ID}",G161="{SECURITISATION ID}"),Val!B$15,IF(G161="{COUNTRY_EU}"," ;abcdefghijklmnopqrstuvwxyzABCDEFGHIJKLMNOPQRSTUVWXYZ",IF(G161="{Confirmed/Unconfirmed}","ConfirmedUnc",IF(G161="{Confirmed/Unconfirmed/N/A}","Confirmed/UncNA",IF(LEFT(G161,4)="{DAT","0123456789-",IF(LEFT(G161,4)="{Y/N","YN",IF(OR(LEFT(G161,4)="{N/A",LEFT(G161,4)="{LIS",LEFT(G161,4)="{No ",LEFT(G161,4)="{SEC",LEFT(G161,4)="{Mas"),Val!B$20,IF(LEFT(G161,4)="{TEX",Val!B$21,IF(LEFT(G161,4)="{ALP",Val!B$20,IF(LEFT(G161,4)="{COU",Val!B$20)))))))))))))))))</f>
        <v>!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v>
      </c>
      <c r="X161" s="132"/>
      <c r="Y161" s="132"/>
      <c r="Z161" s="132"/>
      <c r="AA161" s="132"/>
      <c r="AB161" s="134"/>
      <c r="AC161" s="134"/>
      <c r="AD161" s="132"/>
      <c r="AE161" s="132"/>
      <c r="AF161" s="132"/>
      <c r="AG161" s="129" t="s">
        <v>938</v>
      </c>
      <c r="AH161" s="132"/>
      <c r="AI161" s="117"/>
      <c r="AJ161" s="132"/>
      <c r="AK161" s="75"/>
    </row>
    <row r="162" spans="1:37" x14ac:dyDescent="0.25">
      <c r="X162" s="132"/>
      <c r="Y162" s="132"/>
      <c r="Z162" s="132"/>
      <c r="AA162" s="132"/>
      <c r="AB162" s="134"/>
      <c r="AC162" s="134"/>
      <c r="AD162" s="132"/>
      <c r="AE162" s="132"/>
      <c r="AF162" s="132"/>
      <c r="AG162" s="129" t="s">
        <v>949</v>
      </c>
      <c r="AH162" s="132"/>
      <c r="AJ162" s="132"/>
    </row>
    <row r="163" spans="1:37" x14ac:dyDescent="0.25">
      <c r="X163" s="132"/>
      <c r="Y163" s="132"/>
      <c r="Z163" s="132"/>
      <c r="AA163" s="132"/>
      <c r="AB163" s="134"/>
      <c r="AC163" s="134"/>
      <c r="AD163" s="132"/>
      <c r="AE163" s="132"/>
      <c r="AF163" s="132"/>
      <c r="AG163" s="129" t="s">
        <v>935</v>
      </c>
      <c r="AH163" s="132"/>
      <c r="AJ163" s="132"/>
    </row>
    <row r="164" spans="1:37" x14ac:dyDescent="0.25">
      <c r="X164" s="132"/>
      <c r="Y164" s="132"/>
      <c r="Z164" s="132"/>
      <c r="AA164" s="132"/>
      <c r="AB164" s="134"/>
      <c r="AC164" s="134"/>
      <c r="AD164" s="132"/>
      <c r="AE164" s="132"/>
      <c r="AF164" s="132"/>
      <c r="AG164" s="129" t="s">
        <v>955</v>
      </c>
      <c r="AH164" s="132"/>
      <c r="AJ164" s="132"/>
    </row>
    <row r="165" spans="1:37" x14ac:dyDescent="0.25">
      <c r="X165" s="132"/>
      <c r="Y165" s="132"/>
      <c r="Z165" s="132"/>
      <c r="AA165" s="132"/>
      <c r="AB165" s="134"/>
      <c r="AC165" s="134"/>
      <c r="AD165" s="132"/>
      <c r="AE165" s="132"/>
      <c r="AF165" s="132"/>
      <c r="AG165" s="129" t="s">
        <v>943</v>
      </c>
      <c r="AH165" s="132"/>
      <c r="AJ165" s="132"/>
    </row>
    <row r="166" spans="1:37" x14ac:dyDescent="0.25">
      <c r="X166" s="132"/>
      <c r="Y166" s="132"/>
      <c r="Z166" s="132"/>
      <c r="AA166" s="132"/>
      <c r="AB166" s="134"/>
      <c r="AC166" s="134"/>
      <c r="AD166" s="132"/>
      <c r="AE166" s="132"/>
      <c r="AF166" s="132"/>
      <c r="AG166" s="129" t="s">
        <v>956</v>
      </c>
      <c r="AH166" s="132"/>
      <c r="AJ166" s="132"/>
    </row>
    <row r="167" spans="1:37" x14ac:dyDescent="0.25">
      <c r="X167" s="132"/>
      <c r="Y167" s="132"/>
      <c r="Z167" s="132"/>
      <c r="AA167" s="132"/>
      <c r="AB167" s="134"/>
      <c r="AC167" s="134"/>
      <c r="AD167" s="132"/>
      <c r="AE167" s="132"/>
      <c r="AF167" s="132"/>
      <c r="AG167" s="129" t="s">
        <v>963</v>
      </c>
      <c r="AH167" s="132"/>
      <c r="AJ167" s="132"/>
    </row>
    <row r="168" spans="1:37" x14ac:dyDescent="0.25">
      <c r="X168" s="132"/>
      <c r="Y168" s="132"/>
      <c r="Z168" s="132"/>
      <c r="AA168" s="132"/>
      <c r="AB168" s="134"/>
      <c r="AC168" s="134"/>
      <c r="AD168" s="132"/>
      <c r="AE168" s="132"/>
      <c r="AF168" s="132"/>
      <c r="AG168" s="129" t="s">
        <v>962</v>
      </c>
      <c r="AH168" s="132"/>
      <c r="AJ168" s="132"/>
    </row>
    <row r="169" spans="1:37" x14ac:dyDescent="0.25">
      <c r="X169" s="132"/>
      <c r="Y169" s="132"/>
      <c r="Z169" s="132"/>
      <c r="AA169" s="132"/>
      <c r="AB169" s="134"/>
      <c r="AC169" s="134"/>
      <c r="AD169" s="132"/>
      <c r="AE169" s="132"/>
      <c r="AF169" s="132"/>
      <c r="AG169" s="129" t="s">
        <v>1438</v>
      </c>
      <c r="AH169" s="132"/>
      <c r="AJ169" s="132"/>
    </row>
    <row r="170" spans="1:37" x14ac:dyDescent="0.25">
      <c r="X170" s="132"/>
      <c r="Y170" s="132"/>
      <c r="Z170" s="132"/>
      <c r="AA170" s="132"/>
      <c r="AB170" s="134"/>
      <c r="AC170" s="134"/>
      <c r="AD170" s="132"/>
      <c r="AE170" s="132"/>
      <c r="AF170" s="132"/>
      <c r="AG170" s="129" t="s">
        <v>957</v>
      </c>
      <c r="AH170" s="132"/>
      <c r="AJ170" s="132"/>
    </row>
    <row r="171" spans="1:37" x14ac:dyDescent="0.25">
      <c r="X171" s="132"/>
      <c r="Y171" s="132"/>
      <c r="Z171" s="132"/>
      <c r="AA171" s="132"/>
      <c r="AB171" s="134"/>
      <c r="AC171" s="134"/>
      <c r="AD171" s="132"/>
      <c r="AE171" s="132"/>
      <c r="AF171" s="132"/>
      <c r="AG171" s="129" t="s">
        <v>965</v>
      </c>
      <c r="AH171" s="132"/>
      <c r="AJ171" s="132"/>
    </row>
    <row r="172" spans="1:37" x14ac:dyDescent="0.25">
      <c r="X172" s="132"/>
      <c r="Y172" s="132"/>
      <c r="Z172" s="132"/>
      <c r="AA172" s="132"/>
      <c r="AB172" s="134"/>
      <c r="AC172" s="134"/>
      <c r="AD172" s="132"/>
      <c r="AE172" s="132"/>
      <c r="AF172" s="132"/>
      <c r="AG172" s="129" t="s">
        <v>961</v>
      </c>
      <c r="AH172" s="132"/>
      <c r="AJ172" s="132"/>
    </row>
    <row r="173" spans="1:37" x14ac:dyDescent="0.25">
      <c r="X173" s="132"/>
      <c r="Y173" s="132"/>
      <c r="Z173" s="132"/>
      <c r="AA173" s="132"/>
      <c r="AB173" s="134"/>
      <c r="AC173" s="134"/>
      <c r="AD173" s="132"/>
      <c r="AE173" s="132"/>
      <c r="AF173" s="132"/>
      <c r="AG173" s="129" t="s">
        <v>958</v>
      </c>
      <c r="AH173" s="132"/>
      <c r="AJ173" s="132"/>
    </row>
    <row r="174" spans="1:37" x14ac:dyDescent="0.25">
      <c r="X174" s="132"/>
      <c r="Y174" s="132"/>
      <c r="Z174" s="132"/>
      <c r="AA174" s="132"/>
      <c r="AB174" s="134"/>
      <c r="AC174" s="134"/>
      <c r="AD174" s="132"/>
      <c r="AE174" s="132"/>
      <c r="AF174" s="132"/>
      <c r="AG174" s="129" t="s">
        <v>960</v>
      </c>
      <c r="AH174" s="132"/>
      <c r="AJ174" s="132"/>
    </row>
    <row r="175" spans="1:37" x14ac:dyDescent="0.25">
      <c r="X175" s="132"/>
      <c r="Y175" s="132"/>
      <c r="Z175" s="132"/>
      <c r="AA175" s="132"/>
      <c r="AB175" s="134"/>
      <c r="AC175" s="134"/>
      <c r="AD175" s="132"/>
      <c r="AE175" s="132"/>
      <c r="AF175" s="132"/>
      <c r="AG175" s="129" t="s">
        <v>964</v>
      </c>
      <c r="AH175" s="132"/>
      <c r="AJ175" s="132"/>
    </row>
    <row r="176" spans="1:37" x14ac:dyDescent="0.25">
      <c r="X176" s="132"/>
      <c r="Y176" s="132"/>
      <c r="Z176" s="132"/>
      <c r="AA176" s="132"/>
      <c r="AB176" s="134"/>
      <c r="AC176" s="134"/>
      <c r="AD176" s="132"/>
      <c r="AE176" s="132"/>
      <c r="AF176" s="132"/>
      <c r="AG176" s="129" t="s">
        <v>959</v>
      </c>
      <c r="AH176" s="132"/>
      <c r="AJ176" s="132"/>
    </row>
    <row r="177" spans="24:36" x14ac:dyDescent="0.25">
      <c r="X177" s="132"/>
      <c r="Y177" s="132"/>
      <c r="Z177" s="132"/>
      <c r="AA177" s="132"/>
      <c r="AB177" s="134"/>
      <c r="AC177" s="134"/>
      <c r="AD177" s="132"/>
      <c r="AE177" s="132"/>
      <c r="AF177" s="132"/>
      <c r="AG177" s="129" t="s">
        <v>1439</v>
      </c>
      <c r="AH177" s="132"/>
      <c r="AJ177" s="132"/>
    </row>
    <row r="178" spans="24:36" x14ac:dyDescent="0.25">
      <c r="X178" s="132"/>
      <c r="Y178" s="132"/>
      <c r="Z178" s="132"/>
      <c r="AA178" s="132"/>
      <c r="AB178" s="134"/>
      <c r="AC178" s="134"/>
      <c r="AD178" s="132"/>
      <c r="AE178" s="132"/>
      <c r="AF178" s="132"/>
      <c r="AG178" s="129" t="s">
        <v>946</v>
      </c>
      <c r="AH178" s="132"/>
      <c r="AJ178" s="132"/>
    </row>
    <row r="179" spans="24:36" x14ac:dyDescent="0.25">
      <c r="X179" s="132"/>
      <c r="Y179" s="132"/>
      <c r="Z179" s="132"/>
      <c r="AA179" s="132"/>
      <c r="AB179" s="134"/>
      <c r="AC179" s="134"/>
      <c r="AD179" s="132"/>
      <c r="AE179" s="132"/>
      <c r="AF179" s="132"/>
      <c r="AG179" s="129" t="s">
        <v>966</v>
      </c>
      <c r="AH179" s="132"/>
      <c r="AJ179" s="132"/>
    </row>
    <row r="180" spans="24:36" x14ac:dyDescent="0.25">
      <c r="X180" s="132"/>
      <c r="Y180" s="132"/>
      <c r="Z180" s="132"/>
      <c r="AA180" s="132"/>
      <c r="AB180" s="134"/>
      <c r="AC180" s="134"/>
      <c r="AD180" s="132"/>
      <c r="AE180" s="132"/>
      <c r="AF180" s="132"/>
      <c r="AG180" s="129" t="s">
        <v>972</v>
      </c>
      <c r="AH180" s="132"/>
      <c r="AJ180" s="132"/>
    </row>
    <row r="181" spans="24:36" x14ac:dyDescent="0.25">
      <c r="X181" s="132"/>
      <c r="Y181" s="132"/>
      <c r="Z181" s="132"/>
      <c r="AA181" s="132"/>
      <c r="AB181" s="134"/>
      <c r="AC181" s="134"/>
      <c r="AD181" s="132"/>
      <c r="AE181" s="132"/>
      <c r="AF181" s="132"/>
      <c r="AG181" s="129" t="s">
        <v>977</v>
      </c>
      <c r="AH181" s="132"/>
      <c r="AJ181" s="132"/>
    </row>
    <row r="182" spans="24:36" x14ac:dyDescent="0.25">
      <c r="X182" s="132"/>
      <c r="Y182" s="132"/>
      <c r="Z182" s="132"/>
      <c r="AA182" s="132"/>
      <c r="AB182" s="134"/>
      <c r="AC182" s="134"/>
      <c r="AD182" s="132"/>
      <c r="AE182" s="132"/>
      <c r="AF182" s="132"/>
      <c r="AG182" s="129" t="s">
        <v>976</v>
      </c>
      <c r="AH182" s="132"/>
      <c r="AJ182" s="132"/>
    </row>
    <row r="183" spans="24:36" x14ac:dyDescent="0.25">
      <c r="X183" s="132"/>
      <c r="Y183" s="132"/>
      <c r="Z183" s="132"/>
      <c r="AA183" s="132"/>
      <c r="AB183" s="134"/>
      <c r="AC183" s="134"/>
      <c r="AD183" s="132"/>
      <c r="AE183" s="132"/>
      <c r="AF183" s="132"/>
      <c r="AG183" s="129" t="s">
        <v>967</v>
      </c>
      <c r="AH183" s="132"/>
      <c r="AJ183" s="132"/>
    </row>
    <row r="184" spans="24:36" x14ac:dyDescent="0.25">
      <c r="X184" s="132"/>
      <c r="Y184" s="132"/>
      <c r="Z184" s="132"/>
      <c r="AA184" s="132"/>
      <c r="AB184" s="134"/>
      <c r="AC184" s="134"/>
      <c r="AD184" s="132"/>
      <c r="AE184" s="132"/>
      <c r="AF184" s="132"/>
      <c r="AG184" s="129" t="s">
        <v>1440</v>
      </c>
      <c r="AH184" s="132"/>
      <c r="AJ184" s="132"/>
    </row>
    <row r="185" spans="24:36" x14ac:dyDescent="0.25">
      <c r="X185" s="132"/>
      <c r="Y185" s="132"/>
      <c r="Z185" s="132"/>
      <c r="AA185" s="132"/>
      <c r="AB185" s="134"/>
      <c r="AC185" s="134"/>
      <c r="AD185" s="132"/>
      <c r="AE185" s="132"/>
      <c r="AF185" s="132"/>
      <c r="AG185" s="129" t="s">
        <v>970</v>
      </c>
      <c r="AH185" s="132"/>
      <c r="AJ185" s="132"/>
    </row>
    <row r="186" spans="24:36" x14ac:dyDescent="0.25">
      <c r="X186" s="132"/>
      <c r="Y186" s="132"/>
      <c r="Z186" s="132"/>
      <c r="AA186" s="132"/>
      <c r="AB186" s="134"/>
      <c r="AC186" s="134"/>
      <c r="AD186" s="132"/>
      <c r="AE186" s="132"/>
      <c r="AF186" s="132"/>
      <c r="AG186" s="129" t="s">
        <v>978</v>
      </c>
      <c r="AH186" s="132"/>
      <c r="AJ186" s="132"/>
    </row>
    <row r="187" spans="24:36" x14ac:dyDescent="0.25">
      <c r="X187" s="132"/>
      <c r="Y187" s="132"/>
      <c r="Z187" s="132"/>
      <c r="AA187" s="132"/>
      <c r="AB187" s="134"/>
      <c r="AC187" s="134"/>
      <c r="AD187" s="132"/>
      <c r="AE187" s="132"/>
      <c r="AF187" s="132"/>
      <c r="AG187" s="129" t="s">
        <v>968</v>
      </c>
      <c r="AH187" s="132"/>
      <c r="AJ187" s="132"/>
    </row>
    <row r="188" spans="24:36" x14ac:dyDescent="0.25">
      <c r="X188" s="132"/>
      <c r="Y188" s="132"/>
      <c r="Z188" s="132"/>
      <c r="AA188" s="132"/>
      <c r="AB188" s="134"/>
      <c r="AC188" s="134"/>
      <c r="AD188" s="132"/>
      <c r="AE188" s="132"/>
      <c r="AF188" s="132"/>
      <c r="AG188" s="129" t="s">
        <v>971</v>
      </c>
      <c r="AH188" s="132"/>
      <c r="AJ188" s="132"/>
    </row>
    <row r="189" spans="24:36" x14ac:dyDescent="0.25">
      <c r="X189" s="132"/>
      <c r="Y189" s="132"/>
      <c r="Z189" s="132"/>
      <c r="AA189" s="132"/>
      <c r="AB189" s="134"/>
      <c r="AC189" s="134"/>
      <c r="AD189" s="132"/>
      <c r="AE189" s="132"/>
      <c r="AF189" s="132"/>
      <c r="AG189" s="129" t="s">
        <v>974</v>
      </c>
      <c r="AH189" s="132"/>
      <c r="AJ189" s="132"/>
    </row>
    <row r="190" spans="24:36" x14ac:dyDescent="0.25">
      <c r="X190" s="132"/>
      <c r="Y190" s="132"/>
      <c r="Z190" s="132"/>
      <c r="AA190" s="132"/>
      <c r="AB190" s="134"/>
      <c r="AC190" s="134"/>
      <c r="AD190" s="132"/>
      <c r="AE190" s="132"/>
      <c r="AF190" s="132"/>
      <c r="AG190" s="129" t="s">
        <v>975</v>
      </c>
      <c r="AH190" s="132"/>
      <c r="AJ190" s="132"/>
    </row>
    <row r="191" spans="24:36" x14ac:dyDescent="0.25">
      <c r="X191" s="132"/>
      <c r="Y191" s="132"/>
      <c r="Z191" s="132"/>
      <c r="AA191" s="132"/>
      <c r="AB191" s="134"/>
      <c r="AC191" s="134"/>
      <c r="AD191" s="132"/>
      <c r="AE191" s="132"/>
      <c r="AF191" s="132"/>
      <c r="AG191" s="129" t="s">
        <v>979</v>
      </c>
      <c r="AH191" s="132"/>
      <c r="AJ191" s="132"/>
    </row>
    <row r="192" spans="24:36" x14ac:dyDescent="0.25">
      <c r="X192" s="132"/>
      <c r="Y192" s="132"/>
      <c r="Z192" s="132"/>
      <c r="AA192" s="132"/>
      <c r="AB192" s="134"/>
      <c r="AC192" s="134"/>
      <c r="AD192" s="132"/>
      <c r="AE192" s="132"/>
      <c r="AF192" s="132"/>
      <c r="AG192" s="129" t="s">
        <v>980</v>
      </c>
      <c r="AH192" s="132"/>
      <c r="AJ192" s="132"/>
    </row>
    <row r="193" spans="24:36" x14ac:dyDescent="0.25">
      <c r="X193" s="132"/>
      <c r="Y193" s="132"/>
      <c r="Z193" s="132"/>
      <c r="AA193" s="132"/>
      <c r="AB193" s="134"/>
      <c r="AC193" s="134"/>
      <c r="AD193" s="132"/>
      <c r="AE193" s="132"/>
      <c r="AF193" s="132"/>
      <c r="AG193" s="129" t="s">
        <v>982</v>
      </c>
      <c r="AH193" s="132"/>
      <c r="AJ193" s="132"/>
    </row>
    <row r="194" spans="24:36" x14ac:dyDescent="0.25">
      <c r="X194" s="132"/>
      <c r="Y194" s="132"/>
      <c r="Z194" s="132"/>
      <c r="AA194" s="132"/>
      <c r="AB194" s="134"/>
      <c r="AC194" s="134"/>
      <c r="AD194" s="132"/>
      <c r="AE194" s="132"/>
      <c r="AF194" s="132"/>
      <c r="AG194" s="129" t="s">
        <v>983</v>
      </c>
      <c r="AH194" s="132"/>
      <c r="AJ194" s="132"/>
    </row>
    <row r="195" spans="24:36" x14ac:dyDescent="0.25">
      <c r="X195" s="132"/>
      <c r="Y195" s="132"/>
      <c r="Z195" s="132"/>
      <c r="AA195" s="132"/>
      <c r="AB195" s="134"/>
      <c r="AC195" s="134"/>
      <c r="AD195" s="132"/>
      <c r="AE195" s="132"/>
      <c r="AF195" s="132"/>
      <c r="AG195" s="129" t="s">
        <v>805</v>
      </c>
      <c r="AH195" s="132"/>
      <c r="AJ195" s="132"/>
    </row>
    <row r="196" spans="24:36" x14ac:dyDescent="0.25">
      <c r="X196" s="132"/>
      <c r="Y196" s="132"/>
      <c r="Z196" s="132"/>
      <c r="AA196" s="132"/>
      <c r="AB196" s="134"/>
      <c r="AC196" s="134"/>
      <c r="AD196" s="132"/>
      <c r="AE196" s="132"/>
      <c r="AF196" s="132"/>
      <c r="AG196" s="129" t="s">
        <v>922</v>
      </c>
      <c r="AH196" s="132"/>
      <c r="AJ196" s="132"/>
    </row>
    <row r="197" spans="24:36" x14ac:dyDescent="0.25">
      <c r="X197" s="132"/>
      <c r="Y197" s="132"/>
      <c r="Z197" s="132"/>
      <c r="AA197" s="132"/>
      <c r="AB197" s="134"/>
      <c r="AC197" s="134"/>
      <c r="AD197" s="132"/>
      <c r="AE197" s="132"/>
      <c r="AF197" s="132"/>
      <c r="AG197" s="129" t="s">
        <v>930</v>
      </c>
      <c r="AH197" s="132"/>
      <c r="AJ197" s="132"/>
    </row>
    <row r="198" spans="24:36" x14ac:dyDescent="0.25">
      <c r="X198" s="132"/>
      <c r="Y198" s="132"/>
      <c r="Z198" s="132"/>
      <c r="AA198" s="132"/>
      <c r="AB198" s="134"/>
      <c r="AC198" s="134"/>
      <c r="AD198" s="132"/>
      <c r="AE198" s="132"/>
      <c r="AF198" s="132"/>
      <c r="AG198" s="129" t="s">
        <v>939</v>
      </c>
      <c r="AH198" s="132"/>
      <c r="AJ198" s="132"/>
    </row>
    <row r="199" spans="24:36" x14ac:dyDescent="0.25">
      <c r="X199" s="132"/>
      <c r="Y199" s="132"/>
      <c r="Z199" s="132"/>
      <c r="AA199" s="132"/>
      <c r="AB199" s="134"/>
      <c r="AC199" s="134"/>
      <c r="AD199" s="132"/>
      <c r="AE199" s="132"/>
      <c r="AF199" s="132"/>
      <c r="AG199" s="129" t="s">
        <v>973</v>
      </c>
      <c r="AH199" s="132"/>
      <c r="AJ199" s="132"/>
    </row>
    <row r="200" spans="24:36" x14ac:dyDescent="0.25">
      <c r="X200" s="132"/>
      <c r="Y200" s="132"/>
      <c r="Z200" s="132"/>
      <c r="AA200" s="132"/>
      <c r="AB200" s="134"/>
      <c r="AC200" s="134"/>
      <c r="AD200" s="132"/>
      <c r="AE200" s="132"/>
      <c r="AF200" s="132"/>
      <c r="AG200" s="129" t="s">
        <v>1023</v>
      </c>
      <c r="AH200" s="132"/>
      <c r="AJ200" s="132"/>
    </row>
    <row r="201" spans="24:36" x14ac:dyDescent="0.25">
      <c r="X201" s="132"/>
      <c r="Y201" s="132"/>
      <c r="Z201" s="132"/>
      <c r="AA201" s="132"/>
      <c r="AB201" s="134"/>
      <c r="AC201" s="134"/>
      <c r="AD201" s="132"/>
      <c r="AE201" s="132"/>
      <c r="AF201" s="132"/>
      <c r="AG201" s="129" t="s">
        <v>1030</v>
      </c>
      <c r="AH201" s="132"/>
      <c r="AJ201" s="132"/>
    </row>
    <row r="202" spans="24:36" x14ac:dyDescent="0.25">
      <c r="X202" s="132"/>
      <c r="Y202" s="132"/>
      <c r="Z202" s="132"/>
      <c r="AA202" s="132"/>
      <c r="AB202" s="134"/>
      <c r="AC202" s="134"/>
      <c r="AD202" s="132"/>
      <c r="AE202" s="132"/>
      <c r="AF202" s="132"/>
      <c r="AG202" s="129" t="s">
        <v>992</v>
      </c>
      <c r="AH202" s="132"/>
      <c r="AJ202" s="132"/>
    </row>
    <row r="203" spans="24:36" x14ac:dyDescent="0.25">
      <c r="X203" s="132"/>
      <c r="Y203" s="132"/>
      <c r="Z203" s="132"/>
      <c r="AA203" s="132"/>
      <c r="AB203" s="134"/>
      <c r="AC203" s="134"/>
      <c r="AD203" s="132"/>
      <c r="AE203" s="132"/>
      <c r="AF203" s="132"/>
      <c r="AG203" s="129" t="s">
        <v>997</v>
      </c>
      <c r="AH203" s="132"/>
      <c r="AJ203" s="132"/>
    </row>
    <row r="204" spans="24:36" x14ac:dyDescent="0.25">
      <c r="X204" s="132"/>
      <c r="Y204" s="132"/>
      <c r="Z204" s="132"/>
      <c r="AA204" s="132"/>
      <c r="AB204" s="134"/>
      <c r="AC204" s="134"/>
      <c r="AD204" s="132"/>
      <c r="AE204" s="132"/>
      <c r="AF204" s="132"/>
      <c r="AG204" s="129" t="s">
        <v>984</v>
      </c>
      <c r="AH204" s="132"/>
      <c r="AJ204" s="132"/>
    </row>
    <row r="205" spans="24:36" x14ac:dyDescent="0.25">
      <c r="X205" s="132"/>
      <c r="Y205" s="132"/>
      <c r="Z205" s="132"/>
      <c r="AA205" s="132"/>
      <c r="AB205" s="134"/>
      <c r="AC205" s="134"/>
      <c r="AD205" s="132"/>
      <c r="AE205" s="132"/>
      <c r="AF205" s="132"/>
      <c r="AG205" s="129" t="s">
        <v>993</v>
      </c>
      <c r="AH205" s="132"/>
      <c r="AJ205" s="132"/>
    </row>
    <row r="206" spans="24:36" x14ac:dyDescent="0.25">
      <c r="X206" s="132"/>
      <c r="Y206" s="132"/>
      <c r="Z206" s="132"/>
      <c r="AA206" s="132"/>
      <c r="AB206" s="134"/>
      <c r="AC206" s="134"/>
      <c r="AD206" s="132"/>
      <c r="AE206" s="132"/>
      <c r="AF206" s="132"/>
      <c r="AG206" s="129" t="s">
        <v>981</v>
      </c>
      <c r="AH206" s="132"/>
      <c r="AJ206" s="132"/>
    </row>
    <row r="207" spans="24:36" x14ac:dyDescent="0.25">
      <c r="X207" s="132"/>
      <c r="Y207" s="132"/>
      <c r="Z207" s="132"/>
      <c r="AA207" s="132"/>
      <c r="AB207" s="134"/>
      <c r="AC207" s="134"/>
      <c r="AD207" s="132"/>
      <c r="AE207" s="132"/>
      <c r="AF207" s="132"/>
      <c r="AG207" s="129" t="s">
        <v>986</v>
      </c>
      <c r="AH207" s="132"/>
      <c r="AJ207" s="132"/>
    </row>
    <row r="208" spans="24:36" x14ac:dyDescent="0.25">
      <c r="X208" s="132"/>
      <c r="Y208" s="132"/>
      <c r="Z208" s="132"/>
      <c r="AA208" s="132"/>
      <c r="AB208" s="134"/>
      <c r="AC208" s="134"/>
      <c r="AD208" s="132"/>
      <c r="AE208" s="132"/>
      <c r="AF208" s="132"/>
      <c r="AG208" s="129" t="s">
        <v>991</v>
      </c>
      <c r="AH208" s="132"/>
      <c r="AJ208" s="132"/>
    </row>
    <row r="209" spans="24:36" x14ac:dyDescent="0.25">
      <c r="X209" s="132"/>
      <c r="Y209" s="132"/>
      <c r="Z209" s="132"/>
      <c r="AA209" s="132"/>
      <c r="AB209" s="134"/>
      <c r="AC209" s="134"/>
      <c r="AD209" s="132"/>
      <c r="AE209" s="132"/>
      <c r="AF209" s="132"/>
      <c r="AG209" s="129" t="s">
        <v>988</v>
      </c>
      <c r="AH209" s="132"/>
      <c r="AJ209" s="132"/>
    </row>
    <row r="210" spans="24:36" x14ac:dyDescent="0.25">
      <c r="X210" s="132"/>
      <c r="Y210" s="132"/>
      <c r="Z210" s="132"/>
      <c r="AA210" s="132"/>
      <c r="AB210" s="134"/>
      <c r="AC210" s="134"/>
      <c r="AD210" s="132"/>
      <c r="AE210" s="132"/>
      <c r="AF210" s="132"/>
      <c r="AG210" s="129" t="s">
        <v>999</v>
      </c>
      <c r="AH210" s="132"/>
      <c r="AJ210" s="132"/>
    </row>
    <row r="211" spans="24:36" x14ac:dyDescent="0.25">
      <c r="X211" s="132"/>
      <c r="Y211" s="132"/>
      <c r="Z211" s="132"/>
      <c r="AA211" s="132"/>
      <c r="AB211" s="134"/>
      <c r="AC211" s="134"/>
      <c r="AD211" s="132"/>
      <c r="AE211" s="132"/>
      <c r="AF211" s="132"/>
      <c r="AG211" s="129" t="s">
        <v>985</v>
      </c>
      <c r="AH211" s="132"/>
      <c r="AJ211" s="132"/>
    </row>
    <row r="212" spans="24:36" x14ac:dyDescent="0.25">
      <c r="X212" s="132"/>
      <c r="Y212" s="132"/>
      <c r="Z212" s="132"/>
      <c r="AA212" s="132"/>
      <c r="AB212" s="134"/>
      <c r="AC212" s="134"/>
      <c r="AD212" s="132"/>
      <c r="AE212" s="132"/>
      <c r="AF212" s="132"/>
      <c r="AG212" s="129" t="s">
        <v>994</v>
      </c>
      <c r="AH212" s="132"/>
      <c r="AJ212" s="132"/>
    </row>
    <row r="213" spans="24:36" x14ac:dyDescent="0.25">
      <c r="X213" s="132"/>
      <c r="Y213" s="132"/>
      <c r="Z213" s="132"/>
      <c r="AA213" s="132"/>
      <c r="AB213" s="134"/>
      <c r="AC213" s="134"/>
      <c r="AD213" s="132"/>
      <c r="AE213" s="132"/>
      <c r="AF213" s="132"/>
      <c r="AG213" s="129" t="s">
        <v>1033</v>
      </c>
      <c r="AH213" s="132"/>
      <c r="AJ213" s="132"/>
    </row>
    <row r="214" spans="24:36" x14ac:dyDescent="0.25">
      <c r="X214" s="132"/>
      <c r="Y214" s="132"/>
      <c r="Z214" s="132"/>
      <c r="AA214" s="132"/>
      <c r="AB214" s="134"/>
      <c r="AC214" s="134"/>
      <c r="AD214" s="132"/>
      <c r="AE214" s="132"/>
      <c r="AF214" s="132"/>
      <c r="AG214" s="132" t="s">
        <v>897</v>
      </c>
      <c r="AH214" s="132"/>
      <c r="AJ214" s="132"/>
    </row>
    <row r="215" spans="24:36" x14ac:dyDescent="0.25">
      <c r="X215" s="132"/>
      <c r="Y215" s="132"/>
      <c r="Z215" s="132"/>
      <c r="AA215" s="132"/>
      <c r="AB215" s="134"/>
      <c r="AC215" s="134"/>
      <c r="AD215" s="132"/>
      <c r="AE215" s="132"/>
      <c r="AF215" s="132"/>
      <c r="AG215" s="129" t="s">
        <v>996</v>
      </c>
      <c r="AH215" s="132"/>
      <c r="AJ215" s="132"/>
    </row>
    <row r="216" spans="24:36" x14ac:dyDescent="0.25">
      <c r="X216" s="132"/>
      <c r="Y216" s="132"/>
      <c r="Z216" s="132"/>
      <c r="AA216" s="132"/>
      <c r="AB216" s="134"/>
      <c r="AC216" s="134"/>
      <c r="AD216" s="132"/>
      <c r="AE216" s="132"/>
      <c r="AF216" s="132"/>
      <c r="AG216" s="129" t="s">
        <v>931</v>
      </c>
      <c r="AH216" s="132"/>
      <c r="AJ216" s="132"/>
    </row>
    <row r="217" spans="24:36" x14ac:dyDescent="0.25">
      <c r="X217" s="132"/>
      <c r="Y217" s="132"/>
      <c r="Z217" s="132"/>
      <c r="AA217" s="132"/>
      <c r="AB217" s="134"/>
      <c r="AC217" s="134"/>
      <c r="AD217" s="132"/>
      <c r="AE217" s="132"/>
      <c r="AF217" s="132"/>
      <c r="AG217" s="129" t="s">
        <v>989</v>
      </c>
      <c r="AH217" s="132"/>
      <c r="AJ217" s="132"/>
    </row>
    <row r="218" spans="24:36" x14ac:dyDescent="0.25">
      <c r="X218" s="132"/>
      <c r="Y218" s="132"/>
      <c r="Z218" s="132"/>
      <c r="AA218" s="132"/>
      <c r="AB218" s="134"/>
      <c r="AC218" s="134"/>
      <c r="AD218" s="132"/>
      <c r="AE218" s="132"/>
      <c r="AF218" s="132"/>
      <c r="AG218" s="129" t="s">
        <v>987</v>
      </c>
      <c r="AH218" s="132"/>
      <c r="AJ218" s="132"/>
    </row>
    <row r="219" spans="24:36" x14ac:dyDescent="0.25">
      <c r="X219" s="132"/>
      <c r="Y219" s="132"/>
      <c r="Z219" s="132"/>
      <c r="AA219" s="132"/>
      <c r="AB219" s="134"/>
      <c r="AC219" s="134"/>
      <c r="AD219" s="132"/>
      <c r="AE219" s="132"/>
      <c r="AF219" s="132"/>
      <c r="AG219" s="129" t="s">
        <v>995</v>
      </c>
      <c r="AH219" s="132"/>
      <c r="AJ219" s="132"/>
    </row>
    <row r="220" spans="24:36" x14ac:dyDescent="0.25">
      <c r="X220" s="132"/>
      <c r="Y220" s="132"/>
      <c r="Z220" s="132"/>
      <c r="AA220" s="132"/>
      <c r="AB220" s="134"/>
      <c r="AC220" s="134"/>
      <c r="AD220" s="132"/>
      <c r="AE220" s="132"/>
      <c r="AF220" s="132"/>
      <c r="AG220" s="129" t="s">
        <v>990</v>
      </c>
      <c r="AH220" s="132"/>
      <c r="AJ220" s="132"/>
    </row>
    <row r="221" spans="24:36" x14ac:dyDescent="0.25">
      <c r="X221" s="132"/>
      <c r="Y221" s="132"/>
      <c r="Z221" s="132"/>
      <c r="AA221" s="132"/>
      <c r="AB221" s="134"/>
      <c r="AC221" s="134"/>
      <c r="AD221" s="132"/>
      <c r="AE221" s="132"/>
      <c r="AF221" s="132"/>
      <c r="AG221" s="129" t="s">
        <v>841</v>
      </c>
      <c r="AH221" s="132"/>
      <c r="AJ221" s="132"/>
    </row>
    <row r="222" spans="24:36" x14ac:dyDescent="0.25">
      <c r="X222" s="132"/>
      <c r="Y222" s="132"/>
      <c r="Z222" s="132"/>
      <c r="AA222" s="132"/>
      <c r="AB222" s="134"/>
      <c r="AC222" s="134"/>
      <c r="AD222" s="132"/>
      <c r="AE222" s="132"/>
      <c r="AF222" s="132"/>
      <c r="AG222" s="129" t="s">
        <v>1000</v>
      </c>
      <c r="AH222" s="132"/>
      <c r="AJ222" s="132"/>
    </row>
    <row r="223" spans="24:36" x14ac:dyDescent="0.25">
      <c r="X223" s="132"/>
      <c r="Y223" s="132"/>
      <c r="Z223" s="132"/>
      <c r="AA223" s="132"/>
      <c r="AB223" s="134"/>
      <c r="AC223" s="134"/>
      <c r="AD223" s="132"/>
      <c r="AE223" s="132"/>
      <c r="AF223" s="132"/>
      <c r="AG223" s="129" t="s">
        <v>1441</v>
      </c>
      <c r="AH223" s="132"/>
      <c r="AJ223" s="132"/>
    </row>
    <row r="224" spans="24:36" x14ac:dyDescent="0.25">
      <c r="X224" s="132"/>
      <c r="Y224" s="132"/>
      <c r="Z224" s="132"/>
      <c r="AA224" s="132"/>
      <c r="AB224" s="134"/>
      <c r="AC224" s="134"/>
      <c r="AD224" s="132"/>
      <c r="AE224" s="132"/>
      <c r="AF224" s="132"/>
      <c r="AG224" s="129" t="s">
        <v>1006</v>
      </c>
      <c r="AH224" s="132"/>
      <c r="AJ224" s="132"/>
    </row>
    <row r="225" spans="24:36" x14ac:dyDescent="0.25">
      <c r="X225" s="132"/>
      <c r="Y225" s="132"/>
      <c r="Z225" s="132"/>
      <c r="AA225" s="132"/>
      <c r="AB225" s="134"/>
      <c r="AC225" s="134"/>
      <c r="AD225" s="132"/>
      <c r="AE225" s="132"/>
      <c r="AF225" s="132"/>
      <c r="AG225" s="129" t="s">
        <v>1015</v>
      </c>
      <c r="AH225" s="132"/>
      <c r="AJ225" s="132"/>
    </row>
    <row r="226" spans="24:36" x14ac:dyDescent="0.25">
      <c r="X226" s="132"/>
      <c r="Y226" s="132"/>
      <c r="Z226" s="132"/>
      <c r="AA226" s="132"/>
      <c r="AB226" s="134"/>
      <c r="AC226" s="134"/>
      <c r="AD226" s="132"/>
      <c r="AE226" s="132"/>
      <c r="AF226" s="132"/>
      <c r="AG226" s="129" t="s">
        <v>1005</v>
      </c>
      <c r="AH226" s="132"/>
      <c r="AJ226" s="132"/>
    </row>
    <row r="227" spans="24:36" x14ac:dyDescent="0.25">
      <c r="X227" s="132"/>
      <c r="Y227" s="132"/>
      <c r="Z227" s="132"/>
      <c r="AA227" s="132"/>
      <c r="AB227" s="134"/>
      <c r="AC227" s="134"/>
      <c r="AD227" s="132"/>
      <c r="AE227" s="132"/>
      <c r="AF227" s="132"/>
      <c r="AG227" s="129" t="s">
        <v>1008</v>
      </c>
      <c r="AH227" s="132"/>
      <c r="AJ227" s="132"/>
    </row>
    <row r="228" spans="24:36" x14ac:dyDescent="0.25">
      <c r="X228" s="132"/>
      <c r="Y228" s="132"/>
      <c r="Z228" s="132"/>
      <c r="AA228" s="132"/>
      <c r="AB228" s="134"/>
      <c r="AC228" s="134"/>
      <c r="AD228" s="132"/>
      <c r="AE228" s="132"/>
      <c r="AF228" s="132"/>
      <c r="AG228" s="129" t="s">
        <v>1004</v>
      </c>
      <c r="AH228" s="132"/>
      <c r="AJ228" s="132"/>
    </row>
    <row r="229" spans="24:36" x14ac:dyDescent="0.25">
      <c r="X229" s="132"/>
      <c r="Y229" s="132"/>
      <c r="Z229" s="132"/>
      <c r="AA229" s="132"/>
      <c r="AB229" s="134"/>
      <c r="AC229" s="134"/>
      <c r="AD229" s="132"/>
      <c r="AE229" s="132"/>
      <c r="AF229" s="132"/>
      <c r="AG229" s="129" t="s">
        <v>1007</v>
      </c>
      <c r="AH229" s="132"/>
      <c r="AJ229" s="132"/>
    </row>
    <row r="230" spans="24:36" x14ac:dyDescent="0.25">
      <c r="X230" s="132"/>
      <c r="Y230" s="132"/>
      <c r="Z230" s="132"/>
      <c r="AA230" s="132"/>
      <c r="AB230" s="134"/>
      <c r="AC230" s="134"/>
      <c r="AD230" s="132"/>
      <c r="AE230" s="132"/>
      <c r="AF230" s="132"/>
      <c r="AG230" s="129" t="s">
        <v>1011</v>
      </c>
      <c r="AH230" s="132"/>
      <c r="AJ230" s="132"/>
    </row>
    <row r="231" spans="24:36" x14ac:dyDescent="0.25">
      <c r="X231" s="132"/>
      <c r="Y231" s="132"/>
      <c r="Z231" s="132"/>
      <c r="AA231" s="132"/>
      <c r="AB231" s="134"/>
      <c r="AC231" s="134"/>
      <c r="AD231" s="132"/>
      <c r="AE231" s="132"/>
      <c r="AF231" s="132"/>
      <c r="AG231" s="129" t="s">
        <v>1013</v>
      </c>
      <c r="AH231" s="132"/>
      <c r="AJ231" s="132"/>
    </row>
    <row r="232" spans="24:36" x14ac:dyDescent="0.25">
      <c r="X232" s="132"/>
      <c r="Y232" s="132"/>
      <c r="Z232" s="132"/>
      <c r="AA232" s="132"/>
      <c r="AB232" s="134"/>
      <c r="AC232" s="134"/>
      <c r="AD232" s="132"/>
      <c r="AE232" s="132"/>
      <c r="AF232" s="132"/>
      <c r="AG232" s="129" t="s">
        <v>1010</v>
      </c>
      <c r="AH232" s="132"/>
      <c r="AJ232" s="132"/>
    </row>
    <row r="233" spans="24:36" x14ac:dyDescent="0.25">
      <c r="X233" s="132"/>
      <c r="Y233" s="132"/>
      <c r="Z233" s="132"/>
      <c r="AA233" s="132"/>
      <c r="AB233" s="134"/>
      <c r="AC233" s="134"/>
      <c r="AD233" s="132"/>
      <c r="AE233" s="132"/>
      <c r="AF233" s="132"/>
      <c r="AG233" s="129" t="s">
        <v>1012</v>
      </c>
      <c r="AH233" s="132"/>
      <c r="AJ233" s="132"/>
    </row>
    <row r="234" spans="24:36" x14ac:dyDescent="0.25">
      <c r="X234" s="132"/>
      <c r="Y234" s="132"/>
      <c r="Z234" s="132"/>
      <c r="AA234" s="132"/>
      <c r="AB234" s="134"/>
      <c r="AC234" s="134"/>
      <c r="AD234" s="132"/>
      <c r="AE234" s="132"/>
      <c r="AF234" s="132"/>
      <c r="AG234" s="129" t="s">
        <v>1009</v>
      </c>
      <c r="AH234" s="132"/>
      <c r="AJ234" s="132"/>
    </row>
    <row r="235" spans="24:36" x14ac:dyDescent="0.25">
      <c r="X235" s="132"/>
      <c r="Y235" s="132"/>
      <c r="Z235" s="132"/>
      <c r="AA235" s="132"/>
      <c r="AB235" s="134"/>
      <c r="AC235" s="134"/>
      <c r="AD235" s="132"/>
      <c r="AE235" s="132"/>
      <c r="AF235" s="132"/>
      <c r="AG235" s="129" t="s">
        <v>1001</v>
      </c>
      <c r="AH235" s="132"/>
      <c r="AJ235" s="132"/>
    </row>
    <row r="236" spans="24:36" x14ac:dyDescent="0.25">
      <c r="X236" s="132"/>
      <c r="Y236" s="132"/>
      <c r="Z236" s="132"/>
      <c r="AA236" s="132"/>
      <c r="AB236" s="134"/>
      <c r="AC236" s="134"/>
      <c r="AD236" s="132"/>
      <c r="AE236" s="132"/>
      <c r="AF236" s="132"/>
      <c r="AG236" s="129" t="s">
        <v>1014</v>
      </c>
      <c r="AH236" s="132"/>
      <c r="AJ236" s="132"/>
    </row>
    <row r="237" spans="24:36" x14ac:dyDescent="0.25">
      <c r="X237" s="132"/>
      <c r="Y237" s="132"/>
      <c r="Z237" s="132"/>
      <c r="AA237" s="132"/>
      <c r="AB237" s="134"/>
      <c r="AC237" s="134"/>
      <c r="AD237" s="132"/>
      <c r="AE237" s="132"/>
      <c r="AF237" s="132"/>
      <c r="AG237" s="129" t="s">
        <v>1017</v>
      </c>
      <c r="AH237" s="132"/>
      <c r="AJ237" s="132"/>
    </row>
    <row r="238" spans="24:36" x14ac:dyDescent="0.25">
      <c r="X238" s="132"/>
      <c r="Y238" s="132"/>
      <c r="Z238" s="132"/>
      <c r="AA238" s="132"/>
      <c r="AB238" s="134"/>
      <c r="AC238" s="134"/>
      <c r="AD238" s="132"/>
      <c r="AE238" s="132"/>
      <c r="AF238" s="132"/>
      <c r="AG238" s="129" t="s">
        <v>1016</v>
      </c>
      <c r="AH238" s="132"/>
      <c r="AJ238" s="132"/>
    </row>
    <row r="239" spans="24:36" x14ac:dyDescent="0.25">
      <c r="X239" s="132"/>
      <c r="Y239" s="132"/>
      <c r="Z239" s="132"/>
      <c r="AA239" s="132"/>
      <c r="AB239" s="134"/>
      <c r="AC239" s="134"/>
      <c r="AD239" s="132"/>
      <c r="AE239" s="132"/>
      <c r="AF239" s="132"/>
      <c r="AG239" s="129" t="s">
        <v>762</v>
      </c>
      <c r="AH239" s="132"/>
      <c r="AJ239" s="132"/>
    </row>
    <row r="240" spans="24:36" x14ac:dyDescent="0.25">
      <c r="X240" s="132"/>
      <c r="Y240" s="132"/>
      <c r="Z240" s="132"/>
      <c r="AA240" s="132"/>
      <c r="AB240" s="134"/>
      <c r="AC240" s="134"/>
      <c r="AD240" s="132"/>
      <c r="AE240" s="132"/>
      <c r="AF240" s="132"/>
      <c r="AG240" s="129" t="s">
        <v>708</v>
      </c>
      <c r="AH240" s="132"/>
      <c r="AJ240" s="132"/>
    </row>
    <row r="241" spans="24:36" x14ac:dyDescent="0.25">
      <c r="X241" s="132"/>
      <c r="Y241" s="132"/>
      <c r="Z241" s="132"/>
      <c r="AA241" s="132"/>
      <c r="AB241" s="134"/>
      <c r="AC241" s="134"/>
      <c r="AD241" s="132"/>
      <c r="AE241" s="132"/>
      <c r="AF241" s="132"/>
      <c r="AG241" s="129" t="s">
        <v>1018</v>
      </c>
      <c r="AH241" s="132"/>
      <c r="AJ241" s="132"/>
    </row>
    <row r="242" spans="24:36" x14ac:dyDescent="0.25">
      <c r="X242" s="132"/>
      <c r="Y242" s="132"/>
      <c r="Z242" s="132"/>
      <c r="AA242" s="132"/>
      <c r="AB242" s="134"/>
      <c r="AC242" s="134"/>
      <c r="AD242" s="132"/>
      <c r="AE242" s="132"/>
      <c r="AF242" s="132"/>
      <c r="AG242" s="129" t="s">
        <v>1019</v>
      </c>
      <c r="AH242" s="132"/>
      <c r="AJ242" s="132"/>
    </row>
    <row r="243" spans="24:36" x14ac:dyDescent="0.25">
      <c r="X243" s="132"/>
      <c r="Y243" s="132"/>
      <c r="Z243" s="132"/>
      <c r="AA243" s="132"/>
      <c r="AB243" s="134"/>
      <c r="AC243" s="134"/>
      <c r="AD243" s="132"/>
      <c r="AE243" s="132"/>
      <c r="AF243" s="132"/>
      <c r="AG243" s="129" t="s">
        <v>1442</v>
      </c>
      <c r="AH243" s="132"/>
      <c r="AJ243" s="132"/>
    </row>
    <row r="244" spans="24:36" x14ac:dyDescent="0.25">
      <c r="X244" s="132"/>
      <c r="Y244" s="132"/>
      <c r="Z244" s="132"/>
      <c r="AA244" s="132"/>
      <c r="AB244" s="134"/>
      <c r="AC244" s="134"/>
      <c r="AD244" s="132"/>
      <c r="AE244" s="132"/>
      <c r="AF244" s="132"/>
      <c r="AG244" s="129" t="s">
        <v>1020</v>
      </c>
      <c r="AH244" s="132"/>
      <c r="AJ244" s="132"/>
    </row>
    <row r="245" spans="24:36" x14ac:dyDescent="0.25">
      <c r="X245" s="132"/>
      <c r="Y245" s="132"/>
      <c r="Z245" s="132"/>
      <c r="AA245" s="132"/>
      <c r="AB245" s="134"/>
      <c r="AC245" s="134"/>
      <c r="AD245" s="132"/>
      <c r="AE245" s="132"/>
      <c r="AF245" s="132"/>
      <c r="AG245" s="129" t="s">
        <v>1021</v>
      </c>
      <c r="AH245" s="132"/>
      <c r="AJ245" s="132"/>
    </row>
    <row r="246" spans="24:36" x14ac:dyDescent="0.25">
      <c r="X246" s="132"/>
      <c r="Y246" s="132"/>
      <c r="Z246" s="132"/>
      <c r="AA246" s="132"/>
      <c r="AB246" s="134"/>
      <c r="AC246" s="134"/>
      <c r="AD246" s="132"/>
      <c r="AE246" s="132"/>
      <c r="AF246" s="132"/>
      <c r="AG246" s="129" t="s">
        <v>1028</v>
      </c>
      <c r="AH246" s="132"/>
      <c r="AJ246" s="132"/>
    </row>
    <row r="247" spans="24:36" x14ac:dyDescent="0.25">
      <c r="X247" s="132"/>
      <c r="Y247" s="132"/>
      <c r="Z247" s="132"/>
      <c r="AA247" s="132"/>
      <c r="AB247" s="134"/>
      <c r="AC247" s="134"/>
      <c r="AD247" s="132"/>
      <c r="AE247" s="132"/>
      <c r="AF247" s="132"/>
      <c r="AG247" s="129" t="s">
        <v>1024</v>
      </c>
      <c r="AH247" s="132"/>
      <c r="AJ247" s="132"/>
    </row>
    <row r="248" spans="24:36" x14ac:dyDescent="0.25">
      <c r="X248" s="132"/>
      <c r="Y248" s="132"/>
      <c r="Z248" s="132"/>
      <c r="AA248" s="132"/>
      <c r="AB248" s="134"/>
      <c r="AC248" s="134"/>
      <c r="AD248" s="132"/>
      <c r="AE248" s="132"/>
      <c r="AF248" s="132"/>
      <c r="AG248" s="129" t="s">
        <v>1027</v>
      </c>
      <c r="AH248" s="132"/>
      <c r="AJ248" s="132"/>
    </row>
    <row r="249" spans="24:36" x14ac:dyDescent="0.25">
      <c r="X249" s="132"/>
      <c r="Y249" s="132"/>
      <c r="Z249" s="132"/>
      <c r="AA249" s="132"/>
      <c r="AB249" s="134"/>
      <c r="AC249" s="134"/>
      <c r="AD249" s="132"/>
      <c r="AE249" s="132"/>
      <c r="AF249" s="132"/>
      <c r="AG249" s="129" t="s">
        <v>1026</v>
      </c>
      <c r="AH249" s="132"/>
      <c r="AJ249" s="132"/>
    </row>
    <row r="250" spans="24:36" x14ac:dyDescent="0.25">
      <c r="X250" s="132"/>
      <c r="Y250" s="132"/>
      <c r="Z250" s="132"/>
      <c r="AA250" s="132"/>
      <c r="AB250" s="134"/>
      <c r="AC250" s="134"/>
      <c r="AD250" s="132"/>
      <c r="AE250" s="132"/>
      <c r="AF250" s="132"/>
      <c r="AG250" s="129" t="s">
        <v>1025</v>
      </c>
      <c r="AH250" s="132"/>
      <c r="AJ250" s="132"/>
    </row>
    <row r="251" spans="24:36" x14ac:dyDescent="0.25">
      <c r="X251" s="132"/>
      <c r="Y251" s="132"/>
      <c r="Z251" s="132"/>
      <c r="AA251" s="132"/>
      <c r="AB251" s="134"/>
      <c r="AC251" s="134"/>
      <c r="AD251" s="132"/>
      <c r="AE251" s="132"/>
      <c r="AF251" s="132"/>
      <c r="AG251" s="129" t="s">
        <v>1029</v>
      </c>
      <c r="AH251" s="132"/>
      <c r="AJ251" s="132"/>
    </row>
    <row r="252" spans="24:36" x14ac:dyDescent="0.25">
      <c r="X252" s="132"/>
      <c r="Y252" s="132"/>
      <c r="Z252" s="132"/>
      <c r="AA252" s="132"/>
      <c r="AB252" s="134"/>
      <c r="AC252" s="134"/>
      <c r="AD252" s="132"/>
      <c r="AE252" s="132"/>
      <c r="AF252" s="132"/>
      <c r="AG252" s="132" t="s">
        <v>877</v>
      </c>
      <c r="AH252" s="132"/>
      <c r="AJ252" s="132"/>
    </row>
    <row r="253" spans="24:36" x14ac:dyDescent="0.25">
      <c r="X253" s="132"/>
      <c r="Y253" s="132"/>
      <c r="Z253" s="132"/>
      <c r="AA253" s="132"/>
      <c r="AB253" s="134"/>
      <c r="AC253" s="134"/>
      <c r="AD253" s="132"/>
      <c r="AE253" s="132"/>
      <c r="AF253" s="132"/>
      <c r="AG253" s="132" t="s">
        <v>1031</v>
      </c>
      <c r="AH253" s="132"/>
      <c r="AJ253" s="132"/>
    </row>
    <row r="254" spans="24:36" x14ac:dyDescent="0.25">
      <c r="X254" s="132"/>
      <c r="Y254" s="132"/>
      <c r="Z254" s="132"/>
      <c r="AA254" s="132"/>
      <c r="AB254" s="134"/>
      <c r="AC254" s="134"/>
      <c r="AD254" s="132"/>
      <c r="AE254" s="132"/>
      <c r="AF254" s="132"/>
      <c r="AG254" s="132" t="s">
        <v>1034</v>
      </c>
      <c r="AH254" s="132"/>
      <c r="AJ254" s="132"/>
    </row>
    <row r="255" spans="24:36" x14ac:dyDescent="0.25">
      <c r="X255" s="132"/>
      <c r="Y255" s="132"/>
      <c r="Z255" s="132"/>
      <c r="AA255" s="132"/>
      <c r="AB255" s="134"/>
      <c r="AC255" s="134"/>
      <c r="AD255" s="132"/>
      <c r="AE255" s="132"/>
      <c r="AF255" s="132"/>
      <c r="AG255" s="132" t="s">
        <v>1035</v>
      </c>
      <c r="AH255" s="132"/>
      <c r="AJ255" s="132"/>
    </row>
    <row r="256" spans="24:36" x14ac:dyDescent="0.25">
      <c r="X256" s="132"/>
      <c r="Y256" s="132"/>
      <c r="Z256" s="132"/>
      <c r="AA256" s="132"/>
      <c r="AB256" s="134"/>
      <c r="AC256" s="134"/>
      <c r="AD256" s="132"/>
      <c r="AE256" s="132"/>
      <c r="AF256" s="132"/>
      <c r="AG256" s="132"/>
      <c r="AH256" s="132"/>
      <c r="AJ256" s="132"/>
    </row>
    <row r="257" spans="24:36" x14ac:dyDescent="0.25">
      <c r="X257" s="132"/>
      <c r="Y257" s="132"/>
      <c r="Z257" s="132"/>
      <c r="AA257" s="132"/>
      <c r="AB257" s="134"/>
      <c r="AC257" s="134"/>
      <c r="AD257" s="132"/>
      <c r="AE257" s="132"/>
      <c r="AF257" s="132"/>
      <c r="AG257" s="132"/>
      <c r="AH257" s="132"/>
      <c r="AJ257" s="132"/>
    </row>
    <row r="258" spans="24:36" x14ac:dyDescent="0.25">
      <c r="X258" s="132"/>
      <c r="Y258" s="132"/>
      <c r="Z258" s="132"/>
      <c r="AA258" s="132"/>
      <c r="AB258" s="134"/>
      <c r="AC258" s="134"/>
      <c r="AD258" s="132"/>
      <c r="AE258" s="132"/>
      <c r="AF258" s="132"/>
      <c r="AG258" s="132"/>
      <c r="AH258" s="132"/>
      <c r="AJ258" s="132"/>
    </row>
    <row r="259" spans="24:36" x14ac:dyDescent="0.25">
      <c r="X259" s="132"/>
      <c r="Y259" s="132"/>
      <c r="Z259" s="132"/>
      <c r="AA259" s="132"/>
      <c r="AB259" s="134"/>
      <c r="AC259" s="134"/>
      <c r="AD259" s="132"/>
      <c r="AE259" s="132"/>
      <c r="AF259" s="132"/>
      <c r="AG259" s="132"/>
      <c r="AH259" s="132"/>
      <c r="AJ259" s="132"/>
    </row>
    <row r="260" spans="24:36" x14ac:dyDescent="0.25">
      <c r="X260" s="132"/>
      <c r="Y260" s="132"/>
      <c r="Z260" s="132"/>
      <c r="AA260" s="132"/>
      <c r="AB260" s="134"/>
      <c r="AC260" s="134"/>
      <c r="AD260" s="132"/>
      <c r="AE260" s="132"/>
      <c r="AF260" s="132"/>
      <c r="AG260" s="132"/>
      <c r="AH260" s="132"/>
      <c r="AJ260" s="132"/>
    </row>
    <row r="261" spans="24:36" x14ac:dyDescent="0.25">
      <c r="X261" s="132"/>
      <c r="Y261" s="132"/>
      <c r="Z261" s="132"/>
      <c r="AA261" s="132"/>
      <c r="AB261" s="134"/>
      <c r="AC261" s="134"/>
      <c r="AD261" s="132"/>
      <c r="AE261" s="132"/>
      <c r="AF261" s="132"/>
      <c r="AG261" s="132"/>
      <c r="AH261" s="132"/>
      <c r="AJ261" s="132"/>
    </row>
    <row r="262" spans="24:36" x14ac:dyDescent="0.25">
      <c r="X262" s="132"/>
      <c r="Y262" s="132"/>
      <c r="Z262" s="132"/>
      <c r="AA262" s="132"/>
      <c r="AB262" s="134"/>
      <c r="AC262" s="134"/>
      <c r="AD262" s="132"/>
      <c r="AE262" s="132"/>
      <c r="AF262" s="132"/>
      <c r="AG262" s="132"/>
      <c r="AH262" s="132"/>
      <c r="AJ262" s="132"/>
    </row>
    <row r="263" spans="24:36" x14ac:dyDescent="0.25">
      <c r="X263" s="132"/>
      <c r="Y263" s="132"/>
      <c r="Z263" s="132"/>
      <c r="AA263" s="132"/>
      <c r="AB263" s="134"/>
      <c r="AC263" s="134"/>
      <c r="AD263" s="132"/>
      <c r="AE263" s="132"/>
      <c r="AF263" s="132"/>
      <c r="AG263" s="132"/>
      <c r="AH263" s="132"/>
      <c r="AJ263" s="132"/>
    </row>
    <row r="264" spans="24:36" x14ac:dyDescent="0.25">
      <c r="X264" s="132"/>
      <c r="Y264" s="132"/>
      <c r="Z264" s="132"/>
      <c r="AA264" s="132"/>
      <c r="AB264" s="134"/>
      <c r="AC264" s="134"/>
      <c r="AD264" s="132"/>
      <c r="AE264" s="132"/>
      <c r="AF264" s="132"/>
      <c r="AG264" s="132"/>
      <c r="AH264" s="132"/>
      <c r="AJ264" s="132"/>
    </row>
    <row r="265" spans="24:36" x14ac:dyDescent="0.25">
      <c r="X265" s="132"/>
      <c r="Y265" s="132"/>
      <c r="Z265" s="132"/>
      <c r="AA265" s="132"/>
      <c r="AB265" s="134"/>
      <c r="AC265" s="134"/>
      <c r="AD265" s="132"/>
      <c r="AE265" s="132"/>
      <c r="AF265" s="132"/>
      <c r="AG265" s="132"/>
      <c r="AH265" s="132"/>
      <c r="AJ265" s="132"/>
    </row>
    <row r="266" spans="24:36" x14ac:dyDescent="0.25">
      <c r="X266" s="132"/>
      <c r="Y266" s="132"/>
      <c r="Z266" s="132"/>
      <c r="AA266" s="132"/>
      <c r="AB266" s="134"/>
      <c r="AC266" s="134"/>
      <c r="AD266" s="132"/>
      <c r="AE266" s="132"/>
      <c r="AF266" s="132"/>
      <c r="AG266" s="132"/>
      <c r="AH266" s="132"/>
      <c r="AJ266" s="132"/>
    </row>
    <row r="267" spans="24:36" x14ac:dyDescent="0.25">
      <c r="X267" s="132"/>
      <c r="Y267" s="132"/>
      <c r="Z267" s="132"/>
      <c r="AA267" s="132"/>
      <c r="AB267" s="134"/>
      <c r="AC267" s="134"/>
      <c r="AD267" s="132"/>
      <c r="AE267" s="132"/>
      <c r="AF267" s="132"/>
      <c r="AG267" s="132"/>
      <c r="AH267" s="132"/>
      <c r="AJ267" s="132"/>
    </row>
    <row r="268" spans="24:36" x14ac:dyDescent="0.25">
      <c r="X268" s="132"/>
      <c r="Y268" s="132"/>
      <c r="Z268" s="132"/>
      <c r="AA268" s="132"/>
      <c r="AB268" s="134"/>
      <c r="AC268" s="134"/>
      <c r="AD268" s="132"/>
      <c r="AE268" s="132"/>
      <c r="AF268" s="132"/>
      <c r="AG268" s="132"/>
      <c r="AH268" s="132"/>
      <c r="AJ268" s="132"/>
    </row>
    <row r="269" spans="24:36" x14ac:dyDescent="0.25">
      <c r="X269" s="132"/>
      <c r="Y269" s="132"/>
      <c r="Z269" s="132"/>
      <c r="AA269" s="132"/>
      <c r="AB269" s="134"/>
      <c r="AC269" s="134"/>
      <c r="AD269" s="132"/>
      <c r="AE269" s="132"/>
      <c r="AF269" s="132"/>
      <c r="AG269" s="132"/>
      <c r="AH269" s="132"/>
      <c r="AJ269" s="132"/>
    </row>
    <row r="270" spans="24:36" x14ac:dyDescent="0.25">
      <c r="X270" s="132"/>
      <c r="Y270" s="132"/>
      <c r="Z270" s="132"/>
      <c r="AA270" s="132"/>
      <c r="AB270" s="134"/>
      <c r="AC270" s="134"/>
      <c r="AD270" s="132"/>
      <c r="AE270" s="132"/>
      <c r="AF270" s="132"/>
      <c r="AG270" s="132"/>
      <c r="AH270" s="132"/>
      <c r="AJ270" s="132"/>
    </row>
    <row r="271" spans="24:36" x14ac:dyDescent="0.25">
      <c r="X271" s="132"/>
      <c r="Y271" s="132"/>
      <c r="Z271" s="132"/>
      <c r="AA271" s="132"/>
      <c r="AB271" s="134"/>
      <c r="AC271" s="134"/>
      <c r="AD271" s="132"/>
      <c r="AE271" s="132"/>
      <c r="AF271" s="132"/>
      <c r="AG271" s="132"/>
      <c r="AH271" s="132"/>
      <c r="AJ271" s="132"/>
    </row>
    <row r="272" spans="24:36" x14ac:dyDescent="0.25">
      <c r="X272" s="132"/>
      <c r="Y272" s="132"/>
      <c r="Z272" s="132"/>
      <c r="AA272" s="132"/>
      <c r="AB272" s="134"/>
      <c r="AC272" s="134"/>
      <c r="AD272" s="132"/>
      <c r="AE272" s="132"/>
      <c r="AF272" s="132"/>
      <c r="AG272" s="132"/>
      <c r="AH272" s="132"/>
      <c r="AJ272" s="132"/>
    </row>
    <row r="273" spans="24:36" x14ac:dyDescent="0.25">
      <c r="X273" s="132"/>
      <c r="Y273" s="132"/>
      <c r="Z273" s="132"/>
      <c r="AA273" s="132"/>
      <c r="AB273" s="134"/>
      <c r="AC273" s="134"/>
      <c r="AD273" s="132"/>
      <c r="AE273" s="132"/>
      <c r="AF273" s="132"/>
      <c r="AG273" s="132"/>
      <c r="AH273" s="132"/>
      <c r="AJ273" s="132"/>
    </row>
    <row r="274" spans="24:36" x14ac:dyDescent="0.25">
      <c r="X274" s="132"/>
      <c r="Y274" s="132"/>
      <c r="Z274" s="132"/>
      <c r="AA274" s="132"/>
      <c r="AB274" s="134"/>
      <c r="AC274" s="134"/>
      <c r="AD274" s="132"/>
      <c r="AE274" s="132"/>
      <c r="AF274" s="132"/>
      <c r="AG274" s="132"/>
      <c r="AH274" s="132"/>
      <c r="AJ274" s="132"/>
    </row>
    <row r="275" spans="24:36" x14ac:dyDescent="0.25">
      <c r="X275" s="132"/>
      <c r="Y275" s="132"/>
      <c r="Z275" s="132"/>
      <c r="AA275" s="132"/>
      <c r="AB275" s="134"/>
      <c r="AC275" s="134"/>
      <c r="AD275" s="132"/>
      <c r="AE275" s="132"/>
      <c r="AF275" s="132"/>
      <c r="AG275" s="132"/>
      <c r="AH275" s="132"/>
      <c r="AJ275" s="132"/>
    </row>
    <row r="276" spans="24:36" x14ac:dyDescent="0.25">
      <c r="X276" s="132"/>
      <c r="Y276" s="132"/>
      <c r="Z276" s="132"/>
      <c r="AA276" s="132"/>
      <c r="AB276" s="134"/>
      <c r="AC276" s="134"/>
      <c r="AD276" s="132"/>
      <c r="AE276" s="132"/>
      <c r="AF276" s="132"/>
      <c r="AG276" s="132"/>
      <c r="AH276" s="132"/>
      <c r="AJ276" s="132"/>
    </row>
    <row r="277" spans="24:36" x14ac:dyDescent="0.25">
      <c r="X277" s="132"/>
      <c r="Y277" s="132"/>
      <c r="Z277" s="132"/>
      <c r="AA277" s="132"/>
      <c r="AB277" s="134"/>
      <c r="AC277" s="134"/>
      <c r="AD277" s="132"/>
      <c r="AE277" s="132"/>
      <c r="AF277" s="132"/>
      <c r="AG277" s="132"/>
      <c r="AH277" s="132"/>
      <c r="AJ277" s="132"/>
    </row>
    <row r="278" spans="24:36" x14ac:dyDescent="0.25">
      <c r="X278" s="132"/>
      <c r="Y278" s="132"/>
      <c r="Z278" s="132"/>
      <c r="AA278" s="132"/>
      <c r="AB278" s="134"/>
      <c r="AC278" s="134"/>
      <c r="AD278" s="132"/>
      <c r="AE278" s="132"/>
      <c r="AF278" s="132"/>
      <c r="AG278" s="132"/>
      <c r="AH278" s="132"/>
      <c r="AJ278" s="132"/>
    </row>
    <row r="279" spans="24:36" x14ac:dyDescent="0.25">
      <c r="X279" s="132"/>
      <c r="Y279" s="132"/>
      <c r="Z279" s="132"/>
      <c r="AA279" s="132"/>
      <c r="AB279" s="134"/>
      <c r="AC279" s="134"/>
      <c r="AD279" s="132"/>
      <c r="AE279" s="132"/>
      <c r="AF279" s="132"/>
      <c r="AG279" s="132"/>
      <c r="AH279" s="132"/>
      <c r="AJ279" s="132"/>
    </row>
    <row r="280" spans="24:36" x14ac:dyDescent="0.25">
      <c r="X280" s="132"/>
      <c r="Y280" s="132"/>
      <c r="Z280" s="132"/>
      <c r="AA280" s="132"/>
      <c r="AB280" s="134"/>
      <c r="AC280" s="134"/>
      <c r="AD280" s="132"/>
      <c r="AE280" s="132"/>
      <c r="AF280" s="132"/>
      <c r="AG280" s="132"/>
      <c r="AH280" s="132"/>
      <c r="AJ280" s="132"/>
    </row>
    <row r="281" spans="24:36" x14ac:dyDescent="0.25">
      <c r="X281" s="132"/>
      <c r="Y281" s="132"/>
      <c r="Z281" s="132"/>
      <c r="AA281" s="132"/>
      <c r="AB281" s="134"/>
      <c r="AC281" s="134"/>
      <c r="AD281" s="132"/>
      <c r="AE281" s="132"/>
      <c r="AF281" s="132"/>
      <c r="AG281" s="132"/>
      <c r="AH281" s="132"/>
      <c r="AJ281" s="132"/>
    </row>
    <row r="282" spans="24:36" x14ac:dyDescent="0.25">
      <c r="X282" s="132"/>
      <c r="Y282" s="132"/>
      <c r="Z282" s="132"/>
      <c r="AA282" s="132"/>
      <c r="AB282" s="134"/>
      <c r="AC282" s="134"/>
      <c r="AD282" s="132"/>
      <c r="AE282" s="132"/>
      <c r="AF282" s="132"/>
      <c r="AG282" s="132"/>
      <c r="AH282" s="132"/>
      <c r="AJ282" s="132"/>
    </row>
    <row r="283" spans="24:36" x14ac:dyDescent="0.25">
      <c r="X283" s="132"/>
      <c r="Y283" s="132"/>
      <c r="Z283" s="132"/>
      <c r="AA283" s="132"/>
      <c r="AB283" s="134"/>
      <c r="AC283" s="134"/>
      <c r="AD283" s="132"/>
      <c r="AE283" s="132"/>
      <c r="AF283" s="132"/>
      <c r="AG283" s="132"/>
      <c r="AH283" s="132"/>
      <c r="AJ283" s="132"/>
    </row>
    <row r="284" spans="24:36" x14ac:dyDescent="0.25">
      <c r="X284" s="132"/>
      <c r="Y284" s="132"/>
      <c r="Z284" s="132"/>
      <c r="AA284" s="132"/>
      <c r="AB284" s="134"/>
      <c r="AC284" s="134"/>
      <c r="AD284" s="132"/>
      <c r="AE284" s="132"/>
      <c r="AF284" s="132"/>
      <c r="AG284" s="132"/>
      <c r="AH284" s="132"/>
      <c r="AJ284" s="132"/>
    </row>
    <row r="285" spans="24:36" x14ac:dyDescent="0.25">
      <c r="X285" s="132"/>
      <c r="Y285" s="132"/>
      <c r="Z285" s="132"/>
      <c r="AA285" s="132"/>
      <c r="AB285" s="134"/>
      <c r="AC285" s="134"/>
      <c r="AD285" s="132"/>
      <c r="AE285" s="132"/>
      <c r="AF285" s="132"/>
      <c r="AG285" s="132"/>
      <c r="AH285" s="132"/>
      <c r="AJ285" s="132"/>
    </row>
    <row r="286" spans="24:36" x14ac:dyDescent="0.25">
      <c r="X286" s="132"/>
      <c r="Y286" s="132"/>
      <c r="Z286" s="132"/>
      <c r="AA286" s="132"/>
      <c r="AB286" s="134"/>
      <c r="AC286" s="134"/>
      <c r="AD286" s="132"/>
      <c r="AE286" s="132"/>
      <c r="AF286" s="132"/>
      <c r="AG286" s="132"/>
      <c r="AH286" s="132"/>
      <c r="AJ286" s="132"/>
    </row>
    <row r="287" spans="24:36" x14ac:dyDescent="0.25">
      <c r="X287" s="132"/>
      <c r="Y287" s="132"/>
      <c r="Z287" s="132"/>
      <c r="AA287" s="132"/>
      <c r="AB287" s="134"/>
      <c r="AC287" s="134"/>
      <c r="AD287" s="132"/>
      <c r="AE287" s="132"/>
      <c r="AF287" s="132"/>
      <c r="AG287" s="132"/>
      <c r="AH287" s="132"/>
      <c r="AJ287" s="132"/>
    </row>
    <row r="288" spans="24:36" x14ac:dyDescent="0.25">
      <c r="X288" s="132"/>
      <c r="Y288" s="132"/>
      <c r="Z288" s="132"/>
      <c r="AA288" s="132"/>
      <c r="AB288" s="134"/>
      <c r="AC288" s="134"/>
      <c r="AD288" s="132"/>
      <c r="AE288" s="132"/>
      <c r="AF288" s="132"/>
      <c r="AG288" s="132"/>
      <c r="AH288" s="132"/>
      <c r="AJ288" s="132"/>
    </row>
    <row r="289" spans="24:36" x14ac:dyDescent="0.25">
      <c r="X289" s="132"/>
      <c r="Y289" s="132"/>
      <c r="Z289" s="132"/>
      <c r="AA289" s="132"/>
      <c r="AB289" s="134"/>
      <c r="AC289" s="134"/>
      <c r="AD289" s="132"/>
      <c r="AE289" s="132"/>
      <c r="AF289" s="132"/>
      <c r="AG289" s="132"/>
      <c r="AH289" s="132"/>
      <c r="AJ289" s="132"/>
    </row>
    <row r="290" spans="24:36" x14ac:dyDescent="0.25">
      <c r="X290" s="132"/>
      <c r="Y290" s="132"/>
      <c r="Z290" s="132"/>
      <c r="AA290" s="132"/>
      <c r="AB290" s="134"/>
      <c r="AC290" s="134"/>
      <c r="AD290" s="132"/>
      <c r="AE290" s="132"/>
      <c r="AF290" s="132"/>
      <c r="AG290" s="132"/>
      <c r="AH290" s="132"/>
      <c r="AJ290" s="132"/>
    </row>
    <row r="291" spans="24:36" x14ac:dyDescent="0.25">
      <c r="X291" s="132"/>
      <c r="Y291" s="132"/>
      <c r="Z291" s="132"/>
      <c r="AA291" s="132"/>
      <c r="AB291" s="134"/>
      <c r="AC291" s="134"/>
      <c r="AD291" s="132"/>
      <c r="AE291" s="132"/>
      <c r="AF291" s="132"/>
      <c r="AG291" s="132"/>
      <c r="AH291" s="132"/>
      <c r="AJ291" s="132"/>
    </row>
    <row r="292" spans="24:36" x14ac:dyDescent="0.25">
      <c r="X292" s="132"/>
      <c r="Y292" s="132"/>
      <c r="Z292" s="132"/>
      <c r="AA292" s="132"/>
      <c r="AB292" s="134"/>
      <c r="AC292" s="134"/>
      <c r="AD292" s="132"/>
      <c r="AE292" s="132"/>
      <c r="AF292" s="132"/>
      <c r="AG292" s="132"/>
      <c r="AH292" s="132"/>
      <c r="AJ292" s="132"/>
    </row>
    <row r="293" spans="24:36" x14ac:dyDescent="0.25">
      <c r="X293" s="132"/>
      <c r="Y293" s="132"/>
      <c r="Z293" s="132"/>
      <c r="AA293" s="132"/>
      <c r="AB293" s="134"/>
      <c r="AC293" s="134"/>
      <c r="AD293" s="132"/>
      <c r="AE293" s="132"/>
      <c r="AF293" s="132"/>
      <c r="AG293" s="132"/>
      <c r="AH293" s="132"/>
      <c r="AJ293" s="132"/>
    </row>
    <row r="294" spans="24:36" x14ac:dyDescent="0.25">
      <c r="X294" s="132"/>
      <c r="Y294" s="132"/>
      <c r="Z294" s="132"/>
      <c r="AA294" s="132"/>
      <c r="AB294" s="134"/>
      <c r="AC294" s="134"/>
      <c r="AD294" s="132"/>
      <c r="AE294" s="132"/>
      <c r="AF294" s="132"/>
      <c r="AG294" s="132"/>
      <c r="AH294" s="132"/>
      <c r="AJ294" s="132"/>
    </row>
    <row r="295" spans="24:36" x14ac:dyDescent="0.25">
      <c r="X295" s="132"/>
      <c r="Y295" s="132"/>
      <c r="Z295" s="132"/>
      <c r="AA295" s="132"/>
      <c r="AB295" s="134"/>
      <c r="AC295" s="134"/>
      <c r="AD295" s="132"/>
      <c r="AE295" s="132"/>
      <c r="AF295" s="132"/>
      <c r="AG295" s="132"/>
      <c r="AH295" s="132"/>
      <c r="AJ295" s="132"/>
    </row>
    <row r="296" spans="24:36" x14ac:dyDescent="0.25">
      <c r="X296" s="132"/>
      <c r="Y296" s="132"/>
      <c r="Z296" s="132"/>
      <c r="AA296" s="132"/>
      <c r="AB296" s="134"/>
      <c r="AC296" s="134"/>
      <c r="AD296" s="132"/>
      <c r="AE296" s="132"/>
      <c r="AF296" s="132"/>
      <c r="AG296" s="132"/>
      <c r="AH296" s="132"/>
      <c r="AJ296" s="132"/>
    </row>
    <row r="297" spans="24:36" x14ac:dyDescent="0.25">
      <c r="X297" s="132"/>
      <c r="Y297" s="132"/>
      <c r="Z297" s="132"/>
      <c r="AA297" s="132"/>
      <c r="AB297" s="134"/>
      <c r="AC297" s="134"/>
      <c r="AD297" s="132"/>
      <c r="AE297" s="132"/>
      <c r="AF297" s="132"/>
      <c r="AG297" s="132"/>
      <c r="AH297" s="132"/>
      <c r="AJ297" s="132"/>
    </row>
    <row r="298" spans="24:36" x14ac:dyDescent="0.25">
      <c r="X298" s="132"/>
      <c r="Y298" s="132"/>
      <c r="Z298" s="132"/>
      <c r="AA298" s="132"/>
      <c r="AB298" s="134"/>
      <c r="AC298" s="134"/>
      <c r="AD298" s="132"/>
      <c r="AE298" s="132"/>
      <c r="AF298" s="132"/>
      <c r="AG298" s="132"/>
      <c r="AH298" s="132"/>
      <c r="AJ298" s="132"/>
    </row>
    <row r="299" spans="24:36" x14ac:dyDescent="0.25">
      <c r="X299" s="132"/>
      <c r="Y299" s="132"/>
      <c r="Z299" s="132"/>
      <c r="AA299" s="132"/>
      <c r="AB299" s="134"/>
      <c r="AC299" s="134"/>
      <c r="AD299" s="132"/>
      <c r="AE299" s="132"/>
      <c r="AF299" s="132"/>
      <c r="AG299" s="132"/>
      <c r="AH299" s="132"/>
      <c r="AJ299" s="132"/>
    </row>
    <row r="300" spans="24:36" x14ac:dyDescent="0.25">
      <c r="X300" s="132"/>
      <c r="Y300" s="132"/>
      <c r="Z300" s="132"/>
      <c r="AA300" s="132"/>
      <c r="AB300" s="134"/>
      <c r="AC300" s="134"/>
      <c r="AD300" s="132"/>
      <c r="AE300" s="132"/>
      <c r="AF300" s="132"/>
      <c r="AG300" s="132"/>
      <c r="AH300" s="132"/>
      <c r="AJ300" s="132"/>
    </row>
    <row r="301" spans="24:36" x14ac:dyDescent="0.25">
      <c r="X301" s="132"/>
      <c r="Y301" s="132"/>
      <c r="Z301" s="132"/>
      <c r="AA301" s="132"/>
      <c r="AB301" s="134"/>
      <c r="AC301" s="134"/>
      <c r="AD301" s="132"/>
      <c r="AE301" s="132"/>
      <c r="AF301" s="132"/>
      <c r="AG301" s="132"/>
      <c r="AH301" s="132"/>
      <c r="AJ301" s="132"/>
    </row>
    <row r="302" spans="24:36" x14ac:dyDescent="0.25">
      <c r="X302" s="132"/>
      <c r="Y302" s="132"/>
      <c r="Z302" s="132"/>
      <c r="AA302" s="132"/>
      <c r="AB302" s="134"/>
      <c r="AC302" s="134"/>
      <c r="AD302" s="132"/>
      <c r="AE302" s="132"/>
      <c r="AF302" s="132"/>
      <c r="AG302" s="132"/>
      <c r="AH302" s="132"/>
      <c r="AJ302" s="132"/>
    </row>
    <row r="303" spans="24:36" x14ac:dyDescent="0.25">
      <c r="X303" s="132"/>
      <c r="Y303" s="132"/>
      <c r="Z303" s="132"/>
      <c r="AA303" s="132"/>
      <c r="AB303" s="134"/>
      <c r="AC303" s="134"/>
      <c r="AD303" s="132"/>
      <c r="AE303" s="132"/>
      <c r="AF303" s="132"/>
      <c r="AG303" s="132"/>
      <c r="AH303" s="132"/>
      <c r="AJ303" s="132"/>
    </row>
    <row r="304" spans="24:36" x14ac:dyDescent="0.25">
      <c r="X304" s="132"/>
      <c r="Y304" s="132"/>
      <c r="Z304" s="132"/>
      <c r="AA304" s="132"/>
      <c r="AB304" s="134"/>
      <c r="AC304" s="134"/>
      <c r="AD304" s="132"/>
      <c r="AE304" s="132"/>
      <c r="AF304" s="132"/>
      <c r="AG304" s="132"/>
      <c r="AH304" s="132"/>
      <c r="AJ304" s="132"/>
    </row>
    <row r="305" spans="24:36" x14ac:dyDescent="0.25">
      <c r="X305" s="132"/>
      <c r="Y305" s="132"/>
      <c r="Z305" s="132"/>
      <c r="AA305" s="132"/>
      <c r="AB305" s="134"/>
      <c r="AC305" s="134"/>
      <c r="AD305" s="132"/>
      <c r="AE305" s="132"/>
      <c r="AF305" s="132"/>
      <c r="AG305" s="132"/>
      <c r="AH305" s="132"/>
      <c r="AJ305" s="132"/>
    </row>
    <row r="306" spans="24:36" x14ac:dyDescent="0.25">
      <c r="X306" s="132"/>
      <c r="Y306" s="132"/>
      <c r="Z306" s="132"/>
      <c r="AA306" s="132"/>
      <c r="AB306" s="134"/>
      <c r="AC306" s="134"/>
      <c r="AD306" s="132"/>
      <c r="AE306" s="132"/>
      <c r="AF306" s="132"/>
      <c r="AG306" s="132"/>
      <c r="AH306" s="132"/>
      <c r="AJ306" s="132"/>
    </row>
    <row r="307" spans="24:36" x14ac:dyDescent="0.25">
      <c r="X307" s="132"/>
      <c r="Y307" s="132"/>
      <c r="Z307" s="132"/>
      <c r="AA307" s="132"/>
      <c r="AB307" s="134"/>
      <c r="AC307" s="134"/>
      <c r="AD307" s="132"/>
      <c r="AE307" s="132"/>
      <c r="AF307" s="132"/>
      <c r="AG307" s="132"/>
      <c r="AH307" s="132"/>
      <c r="AJ307" s="132"/>
    </row>
    <row r="308" spans="24:36" x14ac:dyDescent="0.25">
      <c r="X308" s="132"/>
      <c r="Y308" s="132"/>
      <c r="Z308" s="132"/>
      <c r="AA308" s="132"/>
      <c r="AB308" s="134"/>
      <c r="AC308" s="134"/>
      <c r="AD308" s="132"/>
      <c r="AE308" s="132"/>
      <c r="AF308" s="132"/>
      <c r="AG308" s="132"/>
      <c r="AH308" s="132"/>
      <c r="AJ308" s="132"/>
    </row>
    <row r="309" spans="24:36" x14ac:dyDescent="0.25">
      <c r="X309" s="132"/>
      <c r="Y309" s="132"/>
      <c r="Z309" s="132"/>
      <c r="AA309" s="132"/>
      <c r="AB309" s="134"/>
      <c r="AC309" s="134"/>
      <c r="AD309" s="132"/>
      <c r="AE309" s="132"/>
      <c r="AF309" s="132"/>
      <c r="AG309" s="132"/>
      <c r="AH309" s="132"/>
      <c r="AJ309" s="132"/>
    </row>
    <row r="310" spans="24:36" x14ac:dyDescent="0.25">
      <c r="X310" s="132"/>
      <c r="Y310" s="132"/>
      <c r="Z310" s="132"/>
      <c r="AA310" s="132"/>
      <c r="AB310" s="134"/>
      <c r="AC310" s="134"/>
      <c r="AD310" s="132"/>
      <c r="AE310" s="132"/>
      <c r="AF310" s="132"/>
      <c r="AG310" s="132"/>
      <c r="AH310" s="132"/>
      <c r="AJ310" s="132"/>
    </row>
    <row r="311" spans="24:36" x14ac:dyDescent="0.25">
      <c r="X311" s="132"/>
      <c r="Y311" s="132"/>
      <c r="Z311" s="132"/>
      <c r="AA311" s="132"/>
      <c r="AB311" s="134"/>
      <c r="AC311" s="134"/>
      <c r="AD311" s="132"/>
      <c r="AE311" s="132"/>
      <c r="AF311" s="132"/>
      <c r="AG311" s="132"/>
      <c r="AH311" s="132"/>
      <c r="AJ311" s="132"/>
    </row>
    <row r="312" spans="24:36" x14ac:dyDescent="0.25">
      <c r="X312" s="132"/>
      <c r="Y312" s="132"/>
      <c r="Z312" s="132"/>
      <c r="AA312" s="132"/>
      <c r="AB312" s="134"/>
      <c r="AC312" s="134"/>
      <c r="AD312" s="132"/>
      <c r="AE312" s="132"/>
      <c r="AF312" s="132"/>
      <c r="AG312" s="132"/>
      <c r="AH312" s="132"/>
      <c r="AJ312" s="132"/>
    </row>
    <row r="313" spans="24:36" x14ac:dyDescent="0.25">
      <c r="X313" s="132"/>
      <c r="Y313" s="132"/>
      <c r="Z313" s="132"/>
      <c r="AA313" s="132"/>
      <c r="AB313" s="134"/>
      <c r="AC313" s="134"/>
      <c r="AD313" s="132"/>
      <c r="AE313" s="132"/>
      <c r="AF313" s="132"/>
      <c r="AG313" s="132"/>
      <c r="AH313" s="132"/>
      <c r="AJ313" s="132"/>
    </row>
    <row r="314" spans="24:36" x14ac:dyDescent="0.25">
      <c r="X314" s="132"/>
      <c r="Y314" s="132"/>
      <c r="Z314" s="132"/>
      <c r="AA314" s="132"/>
      <c r="AB314" s="134"/>
      <c r="AC314" s="134"/>
      <c r="AD314" s="132"/>
      <c r="AE314" s="132"/>
      <c r="AF314" s="132"/>
      <c r="AG314" s="132"/>
      <c r="AH314" s="132"/>
      <c r="AJ314" s="132"/>
    </row>
    <row r="315" spans="24:36" x14ac:dyDescent="0.25">
      <c r="X315" s="132"/>
      <c r="Y315" s="132"/>
      <c r="Z315" s="132"/>
      <c r="AA315" s="132"/>
      <c r="AB315" s="134"/>
      <c r="AC315" s="134"/>
      <c r="AD315" s="132"/>
      <c r="AE315" s="132"/>
      <c r="AF315" s="132"/>
      <c r="AG315" s="132"/>
      <c r="AH315" s="132"/>
      <c r="AJ315" s="132"/>
    </row>
    <row r="316" spans="24:36" x14ac:dyDescent="0.25">
      <c r="X316" s="132"/>
      <c r="Y316" s="132"/>
      <c r="Z316" s="132"/>
      <c r="AA316" s="132"/>
      <c r="AB316" s="134"/>
      <c r="AC316" s="134"/>
      <c r="AD316" s="132"/>
      <c r="AE316" s="132"/>
      <c r="AF316" s="132"/>
      <c r="AG316" s="132"/>
      <c r="AH316" s="132"/>
      <c r="AJ316" s="132"/>
    </row>
    <row r="317" spans="24:36" x14ac:dyDescent="0.25">
      <c r="X317" s="132"/>
      <c r="Y317" s="132"/>
      <c r="Z317" s="132"/>
      <c r="AA317" s="132"/>
      <c r="AB317" s="134"/>
      <c r="AC317" s="134"/>
      <c r="AD317" s="132"/>
      <c r="AE317" s="132"/>
      <c r="AF317" s="132"/>
      <c r="AG317" s="132"/>
      <c r="AH317" s="132"/>
      <c r="AJ317" s="132"/>
    </row>
    <row r="318" spans="24:36" x14ac:dyDescent="0.25">
      <c r="X318" s="132"/>
      <c r="Y318" s="132"/>
      <c r="Z318" s="132"/>
      <c r="AA318" s="132"/>
      <c r="AB318" s="134"/>
      <c r="AC318" s="134"/>
      <c r="AD318" s="132"/>
      <c r="AE318" s="132"/>
      <c r="AF318" s="132"/>
      <c r="AG318" s="132"/>
      <c r="AH318" s="132"/>
      <c r="AJ318" s="132"/>
    </row>
    <row r="319" spans="24:36" x14ac:dyDescent="0.25">
      <c r="X319" s="132"/>
      <c r="Y319" s="132"/>
      <c r="Z319" s="132"/>
      <c r="AA319" s="132"/>
      <c r="AB319" s="134"/>
      <c r="AC319" s="134"/>
      <c r="AD319" s="132"/>
      <c r="AE319" s="132"/>
      <c r="AF319" s="132"/>
      <c r="AG319" s="132"/>
      <c r="AH319" s="132"/>
      <c r="AJ319" s="132"/>
    </row>
    <row r="320" spans="24:36" x14ac:dyDescent="0.25">
      <c r="X320" s="132"/>
      <c r="Y320" s="132"/>
      <c r="Z320" s="132"/>
      <c r="AA320" s="132"/>
      <c r="AB320" s="134"/>
      <c r="AC320" s="134"/>
      <c r="AD320" s="132"/>
      <c r="AE320" s="132"/>
      <c r="AF320" s="132"/>
      <c r="AG320" s="132"/>
      <c r="AH320" s="132"/>
      <c r="AJ320" s="132"/>
    </row>
    <row r="321" spans="24:36" x14ac:dyDescent="0.25">
      <c r="X321" s="132"/>
      <c r="Y321" s="132"/>
      <c r="Z321" s="132"/>
      <c r="AA321" s="132"/>
      <c r="AB321" s="134"/>
      <c r="AC321" s="134"/>
      <c r="AD321" s="132"/>
      <c r="AE321" s="132"/>
      <c r="AF321" s="132"/>
      <c r="AG321" s="132"/>
      <c r="AH321" s="132"/>
      <c r="AJ321" s="132"/>
    </row>
    <row r="322" spans="24:36" x14ac:dyDescent="0.25">
      <c r="X322" s="132"/>
      <c r="Y322" s="132"/>
      <c r="Z322" s="132"/>
      <c r="AA322" s="132"/>
      <c r="AB322" s="134"/>
      <c r="AC322" s="134"/>
      <c r="AD322" s="132"/>
      <c r="AE322" s="132"/>
      <c r="AF322" s="132"/>
      <c r="AG322" s="132"/>
      <c r="AH322" s="132"/>
      <c r="AJ322" s="132"/>
    </row>
    <row r="323" spans="24:36" x14ac:dyDescent="0.25">
      <c r="X323" s="132"/>
      <c r="Y323" s="132"/>
      <c r="Z323" s="132"/>
      <c r="AA323" s="132"/>
      <c r="AB323" s="134"/>
      <c r="AC323" s="134"/>
      <c r="AD323" s="132"/>
      <c r="AE323" s="132"/>
      <c r="AF323" s="132"/>
      <c r="AG323" s="132"/>
      <c r="AH323" s="132"/>
      <c r="AJ323" s="132"/>
    </row>
    <row r="324" spans="24:36" x14ac:dyDescent="0.25">
      <c r="X324" s="132"/>
      <c r="Y324" s="132"/>
      <c r="Z324" s="132"/>
      <c r="AA324" s="132"/>
      <c r="AB324" s="134"/>
      <c r="AC324" s="134"/>
      <c r="AD324" s="132"/>
      <c r="AE324" s="132"/>
      <c r="AF324" s="132"/>
      <c r="AG324" s="132"/>
      <c r="AH324" s="132"/>
      <c r="AJ324" s="132"/>
    </row>
    <row r="325" spans="24:36" x14ac:dyDescent="0.25">
      <c r="X325" s="132"/>
      <c r="Y325" s="132"/>
      <c r="Z325" s="132"/>
      <c r="AA325" s="132"/>
      <c r="AB325" s="134"/>
      <c r="AC325" s="134"/>
      <c r="AD325" s="132"/>
      <c r="AE325" s="132"/>
      <c r="AF325" s="132"/>
      <c r="AG325" s="132"/>
      <c r="AH325" s="132"/>
      <c r="AJ325" s="132"/>
    </row>
    <row r="326" spans="24:36" x14ac:dyDescent="0.25">
      <c r="X326" s="132"/>
      <c r="Y326" s="132"/>
      <c r="Z326" s="132"/>
      <c r="AA326" s="132"/>
      <c r="AB326" s="134"/>
      <c r="AC326" s="134"/>
      <c r="AD326" s="132"/>
      <c r="AE326" s="132"/>
      <c r="AF326" s="132"/>
      <c r="AG326" s="132"/>
      <c r="AH326" s="132"/>
      <c r="AJ326" s="132"/>
    </row>
    <row r="327" spans="24:36" x14ac:dyDescent="0.25">
      <c r="X327" s="132"/>
      <c r="Y327" s="132"/>
      <c r="Z327" s="132"/>
      <c r="AA327" s="132"/>
      <c r="AB327" s="134"/>
      <c r="AC327" s="134"/>
      <c r="AD327" s="132"/>
      <c r="AE327" s="132"/>
      <c r="AF327" s="132"/>
      <c r="AG327" s="132"/>
      <c r="AH327" s="132"/>
      <c r="AJ327" s="132"/>
    </row>
    <row r="328" spans="24:36" x14ac:dyDescent="0.25">
      <c r="X328" s="132"/>
      <c r="Y328" s="132"/>
      <c r="Z328" s="132"/>
      <c r="AA328" s="132"/>
      <c r="AB328" s="134"/>
      <c r="AC328" s="134"/>
      <c r="AD328" s="132"/>
      <c r="AE328" s="132"/>
      <c r="AF328" s="132"/>
      <c r="AG328" s="132"/>
      <c r="AH328" s="132"/>
      <c r="AJ328" s="132"/>
    </row>
    <row r="329" spans="24:36" x14ac:dyDescent="0.25">
      <c r="X329" s="132"/>
      <c r="Y329" s="132"/>
      <c r="Z329" s="132"/>
      <c r="AA329" s="132"/>
      <c r="AB329" s="134"/>
      <c r="AC329" s="134"/>
      <c r="AD329" s="132"/>
      <c r="AE329" s="132"/>
      <c r="AF329" s="132"/>
      <c r="AG329" s="132"/>
      <c r="AH329" s="132"/>
      <c r="AJ329" s="132"/>
    </row>
    <row r="330" spans="24:36" x14ac:dyDescent="0.25">
      <c r="X330" s="132"/>
      <c r="Y330" s="132"/>
      <c r="Z330" s="132"/>
      <c r="AA330" s="132"/>
      <c r="AB330" s="134"/>
      <c r="AC330" s="134"/>
      <c r="AD330" s="132"/>
      <c r="AE330" s="132"/>
      <c r="AF330" s="132"/>
      <c r="AG330" s="132"/>
      <c r="AH330" s="132"/>
      <c r="AJ330" s="132"/>
    </row>
    <row r="331" spans="24:36" x14ac:dyDescent="0.25">
      <c r="X331" s="132"/>
      <c r="Y331" s="132"/>
      <c r="Z331" s="132"/>
      <c r="AA331" s="132"/>
      <c r="AB331" s="134"/>
      <c r="AC331" s="134"/>
      <c r="AD331" s="132"/>
      <c r="AE331" s="132"/>
      <c r="AF331" s="132"/>
      <c r="AG331" s="132"/>
      <c r="AH331" s="132"/>
      <c r="AJ331" s="132"/>
    </row>
    <row r="332" spans="24:36" x14ac:dyDescent="0.25">
      <c r="X332" s="132"/>
      <c r="Y332" s="132"/>
      <c r="Z332" s="132"/>
      <c r="AA332" s="132"/>
      <c r="AB332" s="134"/>
      <c r="AC332" s="134"/>
      <c r="AD332" s="132"/>
      <c r="AE332" s="132"/>
      <c r="AF332" s="132"/>
      <c r="AG332" s="132"/>
      <c r="AH332" s="132"/>
      <c r="AJ332" s="132"/>
    </row>
    <row r="333" spans="24:36" x14ac:dyDescent="0.25">
      <c r="X333" s="132"/>
      <c r="Y333" s="132"/>
      <c r="Z333" s="132"/>
      <c r="AA333" s="132"/>
      <c r="AB333" s="134"/>
      <c r="AC333" s="134"/>
      <c r="AD333" s="132"/>
      <c r="AE333" s="132"/>
      <c r="AF333" s="132"/>
      <c r="AG333" s="132"/>
      <c r="AH333" s="132"/>
      <c r="AJ333" s="132"/>
    </row>
    <row r="334" spans="24:36" x14ac:dyDescent="0.25">
      <c r="X334" s="132"/>
      <c r="Y334" s="132"/>
      <c r="Z334" s="132"/>
      <c r="AA334" s="132"/>
      <c r="AB334" s="134"/>
      <c r="AC334" s="134"/>
      <c r="AD334" s="132"/>
      <c r="AE334" s="132"/>
      <c r="AF334" s="132"/>
      <c r="AG334" s="132"/>
      <c r="AH334" s="132"/>
      <c r="AJ334" s="132"/>
    </row>
    <row r="335" spans="24:36" x14ac:dyDescent="0.25">
      <c r="X335" s="132"/>
      <c r="Y335" s="132"/>
      <c r="Z335" s="132"/>
      <c r="AA335" s="132"/>
      <c r="AB335" s="134"/>
      <c r="AC335" s="134"/>
      <c r="AD335" s="132"/>
      <c r="AE335" s="132"/>
      <c r="AF335" s="132"/>
      <c r="AG335" s="132"/>
      <c r="AH335" s="132"/>
      <c r="AJ335" s="132"/>
    </row>
    <row r="336" spans="24:36" x14ac:dyDescent="0.25">
      <c r="X336" s="132"/>
      <c r="Y336" s="132"/>
      <c r="Z336" s="132"/>
      <c r="AA336" s="132"/>
      <c r="AB336" s="134"/>
      <c r="AC336" s="134"/>
      <c r="AD336" s="132"/>
      <c r="AE336" s="132"/>
      <c r="AF336" s="132"/>
      <c r="AG336" s="132"/>
      <c r="AH336" s="132"/>
      <c r="AJ336" s="132"/>
    </row>
    <row r="337" spans="24:36" x14ac:dyDescent="0.25">
      <c r="X337" s="132"/>
      <c r="Y337" s="132"/>
      <c r="Z337" s="132"/>
      <c r="AA337" s="132"/>
      <c r="AB337" s="134"/>
      <c r="AC337" s="134"/>
      <c r="AD337" s="132"/>
      <c r="AE337" s="132"/>
      <c r="AF337" s="132"/>
      <c r="AG337" s="132"/>
      <c r="AH337" s="132"/>
      <c r="AJ337" s="132"/>
    </row>
    <row r="338" spans="24:36" x14ac:dyDescent="0.25">
      <c r="X338" s="132"/>
      <c r="Y338" s="132"/>
      <c r="Z338" s="132"/>
      <c r="AA338" s="132"/>
      <c r="AB338" s="134"/>
      <c r="AC338" s="134"/>
      <c r="AD338" s="132"/>
      <c r="AE338" s="132"/>
      <c r="AF338" s="132"/>
      <c r="AG338" s="132"/>
      <c r="AH338" s="132"/>
      <c r="AJ338" s="132"/>
    </row>
    <row r="339" spans="24:36" x14ac:dyDescent="0.25">
      <c r="X339" s="132"/>
      <c r="Y339" s="132"/>
      <c r="Z339" s="132"/>
      <c r="AA339" s="132"/>
      <c r="AB339" s="134"/>
      <c r="AC339" s="134"/>
      <c r="AD339" s="132"/>
      <c r="AE339" s="132"/>
      <c r="AF339" s="132"/>
      <c r="AG339" s="132"/>
      <c r="AH339" s="132"/>
      <c r="AJ339" s="132"/>
    </row>
    <row r="340" spans="24:36" x14ac:dyDescent="0.25">
      <c r="X340" s="132"/>
      <c r="Y340" s="132"/>
      <c r="Z340" s="132"/>
      <c r="AA340" s="132"/>
      <c r="AB340" s="134"/>
      <c r="AC340" s="134"/>
      <c r="AD340" s="132"/>
      <c r="AE340" s="132"/>
      <c r="AF340" s="132"/>
      <c r="AG340" s="132"/>
      <c r="AH340" s="132"/>
      <c r="AJ340" s="132"/>
    </row>
    <row r="341" spans="24:36" x14ac:dyDescent="0.25">
      <c r="X341" s="132"/>
      <c r="Y341" s="132"/>
      <c r="Z341" s="132"/>
      <c r="AA341" s="132"/>
      <c r="AB341" s="134"/>
      <c r="AC341" s="134"/>
      <c r="AD341" s="132"/>
      <c r="AE341" s="132"/>
      <c r="AF341" s="132"/>
      <c r="AG341" s="132"/>
      <c r="AH341" s="132"/>
      <c r="AJ341" s="132"/>
    </row>
    <row r="342" spans="24:36" x14ac:dyDescent="0.25">
      <c r="X342" s="132"/>
      <c r="Y342" s="132"/>
      <c r="Z342" s="132"/>
      <c r="AA342" s="132"/>
      <c r="AB342" s="134"/>
      <c r="AC342" s="134"/>
      <c r="AD342" s="132"/>
      <c r="AE342" s="132"/>
      <c r="AF342" s="132"/>
      <c r="AG342" s="132"/>
      <c r="AH342" s="132"/>
      <c r="AJ342" s="132"/>
    </row>
    <row r="343" spans="24:36" x14ac:dyDescent="0.25">
      <c r="X343" s="132"/>
      <c r="Y343" s="132"/>
      <c r="Z343" s="132"/>
      <c r="AA343" s="132"/>
      <c r="AB343" s="134"/>
      <c r="AC343" s="134"/>
      <c r="AD343" s="132"/>
      <c r="AE343" s="132"/>
      <c r="AF343" s="132"/>
      <c r="AG343" s="132"/>
      <c r="AH343" s="132"/>
      <c r="AJ343" s="132"/>
    </row>
    <row r="344" spans="24:36" x14ac:dyDescent="0.25">
      <c r="X344" s="132"/>
      <c r="Y344" s="132"/>
      <c r="Z344" s="132"/>
      <c r="AA344" s="132"/>
      <c r="AB344" s="134"/>
      <c r="AC344" s="134"/>
      <c r="AD344" s="132"/>
      <c r="AE344" s="132"/>
      <c r="AF344" s="132"/>
      <c r="AG344" s="132"/>
      <c r="AH344" s="132"/>
      <c r="AJ344" s="132"/>
    </row>
    <row r="345" spans="24:36" x14ac:dyDescent="0.25">
      <c r="X345" s="132"/>
      <c r="Y345" s="132"/>
      <c r="Z345" s="132"/>
      <c r="AA345" s="132"/>
      <c r="AB345" s="134"/>
      <c r="AC345" s="134"/>
      <c r="AD345" s="132"/>
      <c r="AE345" s="132"/>
      <c r="AF345" s="132"/>
      <c r="AG345" s="132"/>
      <c r="AH345" s="132"/>
      <c r="AJ345" s="132"/>
    </row>
    <row r="346" spans="24:36" x14ac:dyDescent="0.25">
      <c r="X346" s="132"/>
      <c r="Y346" s="132"/>
      <c r="Z346" s="132"/>
      <c r="AA346" s="132"/>
      <c r="AB346" s="134"/>
      <c r="AC346" s="134"/>
      <c r="AD346" s="132"/>
      <c r="AE346" s="132"/>
      <c r="AF346" s="132"/>
      <c r="AG346" s="132"/>
      <c r="AH346" s="132"/>
      <c r="AJ346" s="132"/>
    </row>
    <row r="347" spans="24:36" x14ac:dyDescent="0.25">
      <c r="X347" s="132"/>
      <c r="Y347" s="132"/>
      <c r="Z347" s="132"/>
      <c r="AA347" s="132"/>
      <c r="AB347" s="134"/>
      <c r="AC347" s="134"/>
      <c r="AD347" s="132"/>
      <c r="AE347" s="132"/>
      <c r="AF347" s="132"/>
      <c r="AG347" s="132"/>
      <c r="AH347" s="132"/>
      <c r="AJ347" s="132"/>
    </row>
    <row r="348" spans="24:36" x14ac:dyDescent="0.25">
      <c r="X348" s="132"/>
      <c r="Y348" s="132"/>
      <c r="Z348" s="132"/>
      <c r="AA348" s="132"/>
      <c r="AB348" s="134"/>
      <c r="AC348" s="134"/>
      <c r="AD348" s="132"/>
      <c r="AE348" s="132"/>
      <c r="AF348" s="132"/>
      <c r="AG348" s="132"/>
      <c r="AH348" s="132"/>
      <c r="AJ348" s="132"/>
    </row>
  </sheetData>
  <sheetProtection formatCells="0" formatColumns="0" formatRows="0" insertHyperlinks="0" sort="0" autoFilter="0"/>
  <autoFilter ref="A1:AK1" xr:uid="{00000000-0009-0000-0000-000000000000}"/>
  <dataConsolidate/>
  <mergeCells count="324">
    <mergeCell ref="J17:J18"/>
    <mergeCell ref="K17:K18"/>
    <mergeCell ref="L17:L18"/>
    <mergeCell ref="M17:M18"/>
    <mergeCell ref="N17:N18"/>
    <mergeCell ref="J19:J22"/>
    <mergeCell ref="K19:K22"/>
    <mergeCell ref="L19:L22"/>
    <mergeCell ref="M19:M22"/>
    <mergeCell ref="N19:N22"/>
    <mergeCell ref="L42:L43"/>
    <mergeCell ref="M42:M43"/>
    <mergeCell ref="J32:J33"/>
    <mergeCell ref="J34:J35"/>
    <mergeCell ref="H21:H22"/>
    <mergeCell ref="J6:J7"/>
    <mergeCell ref="K6:K7"/>
    <mergeCell ref="K32:K33"/>
    <mergeCell ref="K34:K35"/>
    <mergeCell ref="L40:L41"/>
    <mergeCell ref="M40:M41"/>
    <mergeCell ref="J23:J25"/>
    <mergeCell ref="K23:K25"/>
    <mergeCell ref="L23:L25"/>
    <mergeCell ref="M23:M25"/>
    <mergeCell ref="J30:J31"/>
    <mergeCell ref="K30:K31"/>
    <mergeCell ref="J12:J13"/>
    <mergeCell ref="K12:K13"/>
    <mergeCell ref="L12:L13"/>
    <mergeCell ref="M12:M13"/>
    <mergeCell ref="J15:J16"/>
    <mergeCell ref="K15:K16"/>
    <mergeCell ref="L15:L16"/>
    <mergeCell ref="H49:H50"/>
    <mergeCell ref="H40:H41"/>
    <mergeCell ref="J40:J41"/>
    <mergeCell ref="K40:K41"/>
    <mergeCell ref="H42:H43"/>
    <mergeCell ref="J42:J43"/>
    <mergeCell ref="K42:K43"/>
    <mergeCell ref="H38:H39"/>
    <mergeCell ref="J38:J39"/>
    <mergeCell ref="K38:K39"/>
    <mergeCell ref="J48:J50"/>
    <mergeCell ref="K48:K50"/>
    <mergeCell ref="H46:H47"/>
    <mergeCell ref="J46:J47"/>
    <mergeCell ref="K46:K47"/>
    <mergeCell ref="J44:J45"/>
    <mergeCell ref="K44:K45"/>
    <mergeCell ref="H57:H58"/>
    <mergeCell ref="J57:J60"/>
    <mergeCell ref="K57:K60"/>
    <mergeCell ref="H59:H60"/>
    <mergeCell ref="H61:H62"/>
    <mergeCell ref="J61:J62"/>
    <mergeCell ref="K61:K62"/>
    <mergeCell ref="H51:H52"/>
    <mergeCell ref="J51:J54"/>
    <mergeCell ref="K51:K54"/>
    <mergeCell ref="H53:H54"/>
    <mergeCell ref="H55:H56"/>
    <mergeCell ref="J55:J56"/>
    <mergeCell ref="K55:K56"/>
    <mergeCell ref="H73:H74"/>
    <mergeCell ref="J73:J74"/>
    <mergeCell ref="K73:K74"/>
    <mergeCell ref="H75:H76"/>
    <mergeCell ref="J75:J76"/>
    <mergeCell ref="K75:K76"/>
    <mergeCell ref="H63:H64"/>
    <mergeCell ref="J63:J64"/>
    <mergeCell ref="K63:K64"/>
    <mergeCell ref="H65:H66"/>
    <mergeCell ref="K65:K72"/>
    <mergeCell ref="H67:H68"/>
    <mergeCell ref="H69:H70"/>
    <mergeCell ref="J65:J72"/>
    <mergeCell ref="H71:H72"/>
    <mergeCell ref="H83:H84"/>
    <mergeCell ref="J83:J94"/>
    <mergeCell ref="K83:K94"/>
    <mergeCell ref="H95:H96"/>
    <mergeCell ref="J95:J96"/>
    <mergeCell ref="K95:K96"/>
    <mergeCell ref="H77:H78"/>
    <mergeCell ref="J77:J80"/>
    <mergeCell ref="K77:K80"/>
    <mergeCell ref="H79:H80"/>
    <mergeCell ref="H81:H82"/>
    <mergeCell ref="J81:J82"/>
    <mergeCell ref="K81:K82"/>
    <mergeCell ref="H93:H94"/>
    <mergeCell ref="H101:H102"/>
    <mergeCell ref="J101:J102"/>
    <mergeCell ref="K101:K102"/>
    <mergeCell ref="H103:H104"/>
    <mergeCell ref="J103:J104"/>
    <mergeCell ref="K103:K104"/>
    <mergeCell ref="H97:H98"/>
    <mergeCell ref="J97:J98"/>
    <mergeCell ref="K97:K98"/>
    <mergeCell ref="H99:H100"/>
    <mergeCell ref="J99:J100"/>
    <mergeCell ref="K99:K100"/>
    <mergeCell ref="H109:H110"/>
    <mergeCell ref="J109:J110"/>
    <mergeCell ref="K109:K110"/>
    <mergeCell ref="H111:H112"/>
    <mergeCell ref="J111:J112"/>
    <mergeCell ref="K111:K112"/>
    <mergeCell ref="H105:H106"/>
    <mergeCell ref="J105:J106"/>
    <mergeCell ref="K105:K106"/>
    <mergeCell ref="H107:H108"/>
    <mergeCell ref="J107:J108"/>
    <mergeCell ref="K107:K108"/>
    <mergeCell ref="H119:H120"/>
    <mergeCell ref="J119:J120"/>
    <mergeCell ref="K119:K120"/>
    <mergeCell ref="H121:H122"/>
    <mergeCell ref="J121:J122"/>
    <mergeCell ref="K121:K122"/>
    <mergeCell ref="H113:H114"/>
    <mergeCell ref="J113:J116"/>
    <mergeCell ref="K113:K116"/>
    <mergeCell ref="H115:H116"/>
    <mergeCell ref="H117:H118"/>
    <mergeCell ref="J117:J118"/>
    <mergeCell ref="K117:K118"/>
    <mergeCell ref="H129:H130"/>
    <mergeCell ref="J129:J130"/>
    <mergeCell ref="K129:K130"/>
    <mergeCell ref="H123:H124"/>
    <mergeCell ref="J123:J124"/>
    <mergeCell ref="K123:K124"/>
    <mergeCell ref="H125:H126"/>
    <mergeCell ref="J125:J126"/>
    <mergeCell ref="K125:K126"/>
    <mergeCell ref="H127:H128"/>
    <mergeCell ref="J127:J128"/>
    <mergeCell ref="K127:K128"/>
    <mergeCell ref="H135:H136"/>
    <mergeCell ref="J135:J138"/>
    <mergeCell ref="K135:K138"/>
    <mergeCell ref="H137:H138"/>
    <mergeCell ref="H139:H140"/>
    <mergeCell ref="J139:J140"/>
    <mergeCell ref="K139:K140"/>
    <mergeCell ref="H131:H132"/>
    <mergeCell ref="J131:J132"/>
    <mergeCell ref="K131:K132"/>
    <mergeCell ref="H133:H134"/>
    <mergeCell ref="J133:J134"/>
    <mergeCell ref="K133:K134"/>
    <mergeCell ref="H145:H146"/>
    <mergeCell ref="J145:J147"/>
    <mergeCell ref="K145:K147"/>
    <mergeCell ref="H148:H149"/>
    <mergeCell ref="J148:J149"/>
    <mergeCell ref="H141:H142"/>
    <mergeCell ref="J141:J142"/>
    <mergeCell ref="H143:H144"/>
    <mergeCell ref="J143:J144"/>
    <mergeCell ref="H156:H157"/>
    <mergeCell ref="J156:J161"/>
    <mergeCell ref="K156:K161"/>
    <mergeCell ref="H158:H159"/>
    <mergeCell ref="H160:H161"/>
    <mergeCell ref="H150:H151"/>
    <mergeCell ref="J150:J153"/>
    <mergeCell ref="K150:K153"/>
    <mergeCell ref="H152:H153"/>
    <mergeCell ref="H154:H155"/>
    <mergeCell ref="J154:J155"/>
    <mergeCell ref="K154:K155"/>
    <mergeCell ref="N44:N45"/>
    <mergeCell ref="L46:L47"/>
    <mergeCell ref="M46:M47"/>
    <mergeCell ref="N46:N47"/>
    <mergeCell ref="L48:L50"/>
    <mergeCell ref="M48:M50"/>
    <mergeCell ref="N48:N50"/>
    <mergeCell ref="L51:L54"/>
    <mergeCell ref="M51:M54"/>
    <mergeCell ref="N51:N54"/>
    <mergeCell ref="L44:L45"/>
    <mergeCell ref="M44:M45"/>
    <mergeCell ref="L55:L56"/>
    <mergeCell ref="M55:M56"/>
    <mergeCell ref="N55:N56"/>
    <mergeCell ref="L57:L60"/>
    <mergeCell ref="M57:M60"/>
    <mergeCell ref="N57:N60"/>
    <mergeCell ref="L61:L62"/>
    <mergeCell ref="M61:M62"/>
    <mergeCell ref="N61:N62"/>
    <mergeCell ref="L63:L64"/>
    <mergeCell ref="M63:M64"/>
    <mergeCell ref="N63:N64"/>
    <mergeCell ref="L65:L72"/>
    <mergeCell ref="M65:M72"/>
    <mergeCell ref="N65:N72"/>
    <mergeCell ref="L73:L74"/>
    <mergeCell ref="M73:M74"/>
    <mergeCell ref="N73:N74"/>
    <mergeCell ref="L75:L76"/>
    <mergeCell ref="M75:M76"/>
    <mergeCell ref="N75:N76"/>
    <mergeCell ref="L77:L80"/>
    <mergeCell ref="M77:M80"/>
    <mergeCell ref="N77:N80"/>
    <mergeCell ref="L81:L82"/>
    <mergeCell ref="M81:M82"/>
    <mergeCell ref="N81:N82"/>
    <mergeCell ref="L83:L94"/>
    <mergeCell ref="M83:M94"/>
    <mergeCell ref="N83:N94"/>
    <mergeCell ref="L95:L96"/>
    <mergeCell ref="M95:M96"/>
    <mergeCell ref="N95:N96"/>
    <mergeCell ref="L97:L98"/>
    <mergeCell ref="M97:M98"/>
    <mergeCell ref="N97:N98"/>
    <mergeCell ref="L156:L161"/>
    <mergeCell ref="M156:M161"/>
    <mergeCell ref="N156:N161"/>
    <mergeCell ref="L148:L149"/>
    <mergeCell ref="M148:M149"/>
    <mergeCell ref="N148:N149"/>
    <mergeCell ref="L150:L153"/>
    <mergeCell ref="M150:M153"/>
    <mergeCell ref="N150:N153"/>
    <mergeCell ref="L154:L155"/>
    <mergeCell ref="M154:M155"/>
    <mergeCell ref="N154:N155"/>
    <mergeCell ref="N40:N41"/>
    <mergeCell ref="L6:L7"/>
    <mergeCell ref="M6:M7"/>
    <mergeCell ref="L32:L33"/>
    <mergeCell ref="M32:M33"/>
    <mergeCell ref="L34:L35"/>
    <mergeCell ref="M34:M35"/>
    <mergeCell ref="N6:N7"/>
    <mergeCell ref="N32:N33"/>
    <mergeCell ref="N34:N35"/>
    <mergeCell ref="L38:L39"/>
    <mergeCell ref="M38:M39"/>
    <mergeCell ref="N38:N39"/>
    <mergeCell ref="N23:N25"/>
    <mergeCell ref="L30:L31"/>
    <mergeCell ref="M30:M31"/>
    <mergeCell ref="N30:N31"/>
    <mergeCell ref="N12:N13"/>
    <mergeCell ref="M15:M16"/>
    <mergeCell ref="N15:N16"/>
    <mergeCell ref="N121:N122"/>
    <mergeCell ref="N133:N134"/>
    <mergeCell ref="L123:L124"/>
    <mergeCell ref="N42:N43"/>
    <mergeCell ref="M117:M118"/>
    <mergeCell ref="N117:N118"/>
    <mergeCell ref="L105:L106"/>
    <mergeCell ref="M105:M106"/>
    <mergeCell ref="N105:N106"/>
    <mergeCell ref="L107:L108"/>
    <mergeCell ref="M107:M108"/>
    <mergeCell ref="N107:N108"/>
    <mergeCell ref="L109:L110"/>
    <mergeCell ref="M109:M110"/>
    <mergeCell ref="N109:N110"/>
    <mergeCell ref="L99:L100"/>
    <mergeCell ref="M99:M100"/>
    <mergeCell ref="N99:N100"/>
    <mergeCell ref="L101:L102"/>
    <mergeCell ref="M101:M102"/>
    <mergeCell ref="N101:N102"/>
    <mergeCell ref="L103:L104"/>
    <mergeCell ref="M103:M104"/>
    <mergeCell ref="N103:N104"/>
    <mergeCell ref="L111:L112"/>
    <mergeCell ref="M111:M112"/>
    <mergeCell ref="N111:N112"/>
    <mergeCell ref="L113:L116"/>
    <mergeCell ref="M113:M116"/>
    <mergeCell ref="N113:N116"/>
    <mergeCell ref="L117:L118"/>
    <mergeCell ref="N135:N138"/>
    <mergeCell ref="L139:L140"/>
    <mergeCell ref="M139:M140"/>
    <mergeCell ref="N139:N140"/>
    <mergeCell ref="L129:L130"/>
    <mergeCell ref="M129:M130"/>
    <mergeCell ref="N129:N130"/>
    <mergeCell ref="L131:L132"/>
    <mergeCell ref="M131:M132"/>
    <mergeCell ref="N131:N132"/>
    <mergeCell ref="L133:L134"/>
    <mergeCell ref="M133:M134"/>
    <mergeCell ref="L119:L120"/>
    <mergeCell ref="M119:M120"/>
    <mergeCell ref="N119:N120"/>
    <mergeCell ref="L121:L122"/>
    <mergeCell ref="M121:M122"/>
    <mergeCell ref="L143:L144"/>
    <mergeCell ref="M143:M144"/>
    <mergeCell ref="N143:N144"/>
    <mergeCell ref="L145:L147"/>
    <mergeCell ref="M145:M147"/>
    <mergeCell ref="N145:N147"/>
    <mergeCell ref="L135:L138"/>
    <mergeCell ref="M135:M138"/>
    <mergeCell ref="M123:M124"/>
    <mergeCell ref="N123:N124"/>
    <mergeCell ref="L125:L126"/>
    <mergeCell ref="M125:M126"/>
    <mergeCell ref="N125:N126"/>
    <mergeCell ref="L127:L128"/>
    <mergeCell ref="M127:M128"/>
    <mergeCell ref="N127:N128"/>
    <mergeCell ref="L141:L142"/>
    <mergeCell ref="M141:M142"/>
    <mergeCell ref="N141:N142"/>
  </mergeCells>
  <phoneticPr fontId="5" type="noConversion"/>
  <conditionalFormatting sqref="A2:C2 B2:B4 B3:C3 A3:A161">
    <cfRule type="expression" dxfId="2" priority="10">
      <formula>$O2&lt;&gt;1</formula>
    </cfRule>
  </conditionalFormatting>
  <conditionalFormatting sqref="B5:C161">
    <cfRule type="expression" dxfId="1" priority="4">
      <formula>$O5&lt;&gt;1</formula>
    </cfRule>
  </conditionalFormatting>
  <conditionalFormatting sqref="O2:O161">
    <cfRule type="cellIs" dxfId="0" priority="1" operator="notEqual">
      <formula>1</formula>
    </cfRule>
  </conditionalFormatting>
  <dataValidations count="18">
    <dataValidation type="custom" allowBlank="1" showInputMessage="1" showErrorMessage="1" errorTitle="INVALID COUNTRY CODE" error="The entry does not match one of the known ISO 3166-2 country codes. Please re-enter a valid country code._x000a_" sqref="F2 F16 F10 F18" xr:uid="{00000000-0002-0000-0000-000000000000}">
      <formula1>V2=TRUE</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46:F147 F24:F25 F161 F159 F33:F34 F155 F64 F86 F19 F62 F142 F140 F100 F136 F134 F128 F130 F13:F14 F4:F8 F54 F122 F52 F112 F116 F114 F110 F50 F149 F47 F39 F43 F60 F41 F22 F94 F11 F80 F28 F151 F74 F45 F70" xr:uid="{00000000-0002-0000-0000-000001000000}">
      <formula1>V4=TRUE</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30 F26" xr:uid="{00000000-0002-0000-0000-000002000000}">
      <formula1>10</formula1>
    </dataValidation>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31" xr:uid="{00000000-0002-0000-0000-000003000000}">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85" xr:uid="{00000000-0002-0000-0000-000004000000}">
      <formula1>V86=TRUE</formula1>
    </dataValidation>
    <dataValidation type="list" allowBlank="1" showInputMessage="1" showErrorMessage="1" errorTitle="INVALID COUNTRY CODE" error="The entry does not match one of the known ISO 3166-2 country codes. Please re-enter a valid country code._x000a_" sqref="F15" xr:uid="{00000000-0002-0000-0000-000005000000}">
      <formula1>$AG$1:$AG$255</formula1>
    </dataValidation>
    <dataValidation type="list" allowBlank="1" showInputMessage="1" showErrorMessage="1" sqref="F3" xr:uid="{00000000-0002-0000-0000-000006000000}">
      <formula1>$Z$2:$Z$4</formula1>
    </dataValidation>
    <dataValidation type="list" allowBlank="1" showInputMessage="1" showErrorMessage="1" sqref="F36" xr:uid="{00000000-0002-0000-0000-000007000000}">
      <formula1>$AC$2:$AC$45</formula1>
    </dataValidation>
    <dataValidation type="list" allowBlank="1" showInputMessage="1" showErrorMessage="1" sqref="F40 F46 F49 F51 F53 F38 F69 F95 F99 F101 F113 F115 F119 F121 F123 F125 F127 F133 F135" xr:uid="{00000000-0002-0000-0000-000008000000}">
      <formula1>$AE$2:$AE$5</formula1>
    </dataValidation>
    <dataValidation type="list" allowBlank="1" showInputMessage="1" showErrorMessage="1" sqref="F137 F55 F42 F59 F61 F63 F65 F67 F71 F73 F75 F77 F81 F83 F103 F105 F107 F109 F111 F117 F129 F131 F139 F141 F143 F145 F160 F158 F156 F152 F150 F148 F57" xr:uid="{00000000-0002-0000-0000-000009000000}">
      <formula1>$AE$2:$AE$3</formula1>
    </dataValidation>
    <dataValidation type="list" allowBlank="1" showInputMessage="1" showErrorMessage="1" sqref="F9 F12 F23 F35 F17" xr:uid="{00000000-0002-0000-0000-00000A000000}">
      <formula1>$AG$2:$AG$32</formula1>
    </dataValidation>
    <dataValidation type="list" allowBlank="1" showInputMessage="1" showErrorMessage="1" sqref="F27" xr:uid="{00000000-0002-0000-0000-00000B000000}">
      <formula1>$AH$2:$AH$5</formula1>
    </dataValidation>
    <dataValidation type="list" allowBlank="1" showInputMessage="1" showErrorMessage="1" sqref="F29" xr:uid="{00000000-0002-0000-0000-00000C000000}">
      <formula1>$AB$2:$AB$9</formula1>
    </dataValidation>
    <dataValidation type="list" allowBlank="1" showInputMessage="1" showErrorMessage="1" sqref="F79" xr:uid="{00000000-0002-0000-0000-00000D000000}">
      <formula1>$Y$2:$Y$5</formula1>
    </dataValidation>
    <dataValidation type="list" allowBlank="1" showInputMessage="1" showErrorMessage="1" sqref="F21" xr:uid="{00000000-0002-0000-0000-00000E000000}">
      <formula1>$X$2:$X$4</formula1>
    </dataValidation>
    <dataValidation type="list" allowBlank="1" showInputMessage="1" showErrorMessage="1" sqref="F97" xr:uid="{00000000-0002-0000-0000-00000F000000}">
      <formula1>$AA$2:$AA$5</formula1>
    </dataValidation>
    <dataValidation type="list" allowBlank="1" showInputMessage="1" showErrorMessage="1" sqref="F154" xr:uid="{00000000-0002-0000-0000-000010000000}">
      <formula1>$AJ$2:$AJ$5</formula1>
    </dataValidation>
    <dataValidation type="list" allowBlank="1" showInputMessage="1" showErrorMessage="1" sqref="F20 F32 F37 F44 F48 F87:F93" xr:uid="{00000000-0002-0000-0000-000011000000}">
      <formula1>$AF$2:$AF$4</formula1>
    </dataValidation>
  </dataValidations>
  <pageMargins left="0" right="0" top="0" bottom="0" header="0.31496062992125984" footer="0.31496062992125984"/>
  <pageSetup paperSize="8" scale="29" fitToHeight="10" orientation="landscape" r:id="rId1"/>
  <headerFooter>
    <oddFooter>&amp;L&amp;"Arial"&amp;8 0061297-0000576 EUO1: 2009112458: 2&amp;C&amp;"Arial"&amp;8&amp;P&amp;R&amp;"Arial"&amp;8&amp;D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J91"/>
  <sheetViews>
    <sheetView showGridLines="0" zoomScale="70" zoomScaleNormal="70" workbookViewId="0">
      <selection sqref="A1:XFD1048576"/>
    </sheetView>
  </sheetViews>
  <sheetFormatPr defaultColWidth="8.7109375" defaultRowHeight="15" x14ac:dyDescent="0.25"/>
  <cols>
    <col min="1" max="1" width="36.140625" customWidth="1"/>
    <col min="2" max="2" width="16.5703125" customWidth="1"/>
    <col min="3" max="3" width="9.140625" customWidth="1"/>
    <col min="4" max="4" width="39.85546875" customWidth="1"/>
    <col min="5" max="5" width="13.140625" customWidth="1"/>
    <col min="6" max="6" width="31.42578125" customWidth="1"/>
    <col min="10" max="10" width="11" bestFit="1" customWidth="1"/>
  </cols>
  <sheetData>
    <row r="1" spans="1:10" x14ac:dyDescent="0.25">
      <c r="A1" s="3" t="s">
        <v>665</v>
      </c>
      <c r="C1" s="3"/>
      <c r="D1" s="3"/>
      <c r="E1" s="3"/>
      <c r="G1" s="3"/>
      <c r="H1" s="3"/>
      <c r="I1" s="3"/>
      <c r="J1" s="3"/>
    </row>
    <row r="2" spans="1:10" ht="90" x14ac:dyDescent="0.25">
      <c r="A2" s="5" t="s">
        <v>672</v>
      </c>
      <c r="B2" s="5" t="s">
        <v>673</v>
      </c>
      <c r="F2" s="46" t="s">
        <v>1090</v>
      </c>
    </row>
    <row r="3" spans="1:10" x14ac:dyDescent="0.25">
      <c r="A3" t="s">
        <v>678</v>
      </c>
      <c r="B3" s="6">
        <v>32767</v>
      </c>
    </row>
    <row r="4" spans="1:10" x14ac:dyDescent="0.25">
      <c r="A4" t="s">
        <v>69</v>
      </c>
      <c r="B4" s="6">
        <v>101</v>
      </c>
      <c r="F4" t="s">
        <v>1066</v>
      </c>
    </row>
    <row r="5" spans="1:10" x14ac:dyDescent="0.25">
      <c r="A5" t="s">
        <v>710</v>
      </c>
      <c r="B5" s="6">
        <v>5001</v>
      </c>
      <c r="F5" t="s">
        <v>1067</v>
      </c>
    </row>
    <row r="6" spans="1:10" x14ac:dyDescent="0.25">
      <c r="A6" t="s">
        <v>692</v>
      </c>
      <c r="B6" s="6">
        <v>10001</v>
      </c>
      <c r="F6" t="s">
        <v>752</v>
      </c>
    </row>
    <row r="7" spans="1:10" x14ac:dyDescent="0.25">
      <c r="A7" t="s">
        <v>693</v>
      </c>
      <c r="B7" s="6">
        <v>2</v>
      </c>
      <c r="F7" t="s">
        <v>1068</v>
      </c>
    </row>
    <row r="8" spans="1:10" x14ac:dyDescent="0.25">
      <c r="A8" t="s">
        <v>696</v>
      </c>
      <c r="B8" s="6">
        <v>10</v>
      </c>
      <c r="F8" t="s">
        <v>1069</v>
      </c>
    </row>
    <row r="9" spans="1:10" x14ac:dyDescent="0.25">
      <c r="A9" t="s">
        <v>32</v>
      </c>
      <c r="B9" s="6">
        <v>12</v>
      </c>
      <c r="F9" t="s">
        <v>755</v>
      </c>
    </row>
    <row r="10" spans="1:10" x14ac:dyDescent="0.25">
      <c r="A10" t="s">
        <v>34</v>
      </c>
      <c r="B10" s="6">
        <v>20</v>
      </c>
      <c r="F10" t="s">
        <v>758</v>
      </c>
    </row>
    <row r="11" spans="1:10" x14ac:dyDescent="0.25">
      <c r="A11" t="s">
        <v>36</v>
      </c>
      <c r="B11" s="6" t="s">
        <v>49</v>
      </c>
      <c r="F11" t="s">
        <v>1070</v>
      </c>
    </row>
    <row r="12" spans="1:10" x14ac:dyDescent="0.25">
      <c r="A12" t="s">
        <v>41</v>
      </c>
      <c r="B12" s="6">
        <v>1</v>
      </c>
      <c r="F12" t="s">
        <v>1071</v>
      </c>
    </row>
    <row r="13" spans="1:10" x14ac:dyDescent="0.25">
      <c r="A13" t="s">
        <v>706</v>
      </c>
      <c r="B13" t="s">
        <v>707</v>
      </c>
      <c r="F13" t="s">
        <v>1072</v>
      </c>
    </row>
    <row r="14" spans="1:10" x14ac:dyDescent="0.25">
      <c r="A14" t="s">
        <v>710</v>
      </c>
      <c r="B14" s="6">
        <v>1001</v>
      </c>
      <c r="F14" t="s">
        <v>1073</v>
      </c>
    </row>
    <row r="15" spans="1:10" ht="45" x14ac:dyDescent="0.25">
      <c r="A15" s="3" t="s">
        <v>713</v>
      </c>
      <c r="B15" s="4" t="s">
        <v>714</v>
      </c>
      <c r="F15" s="46" t="s">
        <v>1074</v>
      </c>
    </row>
    <row r="16" spans="1:10" x14ac:dyDescent="0.25">
      <c r="A16" s="4" t="s">
        <v>717</v>
      </c>
      <c r="B16" s="4" t="s">
        <v>718</v>
      </c>
      <c r="F16" t="s">
        <v>1091</v>
      </c>
    </row>
    <row r="17" spans="1:6" x14ac:dyDescent="0.25">
      <c r="A17" s="4" t="s">
        <v>720</v>
      </c>
      <c r="B17" s="4" t="s">
        <v>721</v>
      </c>
      <c r="F17" t="s">
        <v>1092</v>
      </c>
    </row>
    <row r="18" spans="1:6" ht="30" x14ac:dyDescent="0.25">
      <c r="A18" s="4" t="s">
        <v>723</v>
      </c>
      <c r="B18" s="4" t="s">
        <v>724</v>
      </c>
      <c r="F18" s="46" t="s">
        <v>1075</v>
      </c>
    </row>
    <row r="19" spans="1:6" x14ac:dyDescent="0.25">
      <c r="A19" s="4" t="s">
        <v>726</v>
      </c>
      <c r="B19" s="4" t="s">
        <v>727</v>
      </c>
      <c r="F19" t="s">
        <v>781</v>
      </c>
    </row>
    <row r="20" spans="1:6" x14ac:dyDescent="0.25">
      <c r="A20" s="4" t="s">
        <v>729</v>
      </c>
      <c r="B20" s="4" t="s">
        <v>1065</v>
      </c>
      <c r="F20" t="s">
        <v>1076</v>
      </c>
    </row>
    <row r="21" spans="1:6" x14ac:dyDescent="0.25">
      <c r="A21" s="4" t="s">
        <v>731</v>
      </c>
      <c r="B21" s="4" t="s">
        <v>1414</v>
      </c>
      <c r="F21" t="s">
        <v>1077</v>
      </c>
    </row>
    <row r="22" spans="1:6" x14ac:dyDescent="0.25">
      <c r="A22" s="5" t="s">
        <v>733</v>
      </c>
      <c r="B22" s="5" t="s">
        <v>734</v>
      </c>
      <c r="F22" t="s">
        <v>1078</v>
      </c>
    </row>
    <row r="23" spans="1:6" x14ac:dyDescent="0.25">
      <c r="A23" s="6" t="s">
        <v>736</v>
      </c>
      <c r="B23" s="6" t="s">
        <v>679</v>
      </c>
      <c r="F23" t="s">
        <v>1079</v>
      </c>
    </row>
    <row r="24" spans="1:6" x14ac:dyDescent="0.25">
      <c r="A24" s="6">
        <v>33</v>
      </c>
      <c r="B24" s="6" t="s">
        <v>738</v>
      </c>
      <c r="F24" t="s">
        <v>811</v>
      </c>
    </row>
    <row r="25" spans="1:6" x14ac:dyDescent="0.25">
      <c r="A25" s="6">
        <f>A24+1</f>
        <v>34</v>
      </c>
      <c r="B25" s="6" t="s">
        <v>740</v>
      </c>
      <c r="F25" s="46" t="s">
        <v>1093</v>
      </c>
    </row>
    <row r="26" spans="1:6" x14ac:dyDescent="0.25">
      <c r="A26" s="6">
        <f t="shared" ref="A26:A89" si="0">A25+1</f>
        <v>35</v>
      </c>
      <c r="B26" s="6" t="s">
        <v>742</v>
      </c>
      <c r="F26" t="s">
        <v>1081</v>
      </c>
    </row>
    <row r="27" spans="1:6" x14ac:dyDescent="0.25">
      <c r="A27" s="6">
        <f t="shared" si="0"/>
        <v>36</v>
      </c>
      <c r="B27" s="6" t="s">
        <v>744</v>
      </c>
      <c r="F27" t="s">
        <v>1082</v>
      </c>
    </row>
    <row r="28" spans="1:6" x14ac:dyDescent="0.25">
      <c r="A28" s="6">
        <f t="shared" si="0"/>
        <v>37</v>
      </c>
      <c r="B28" s="6" t="s">
        <v>746</v>
      </c>
      <c r="F28" t="s">
        <v>1094</v>
      </c>
    </row>
    <row r="29" spans="1:6" x14ac:dyDescent="0.25">
      <c r="A29" s="6">
        <f t="shared" si="0"/>
        <v>38</v>
      </c>
      <c r="B29" s="6" t="s">
        <v>748</v>
      </c>
      <c r="F29" t="s">
        <v>1083</v>
      </c>
    </row>
    <row r="30" spans="1:6" x14ac:dyDescent="0.25">
      <c r="A30" s="6">
        <f t="shared" si="0"/>
        <v>39</v>
      </c>
      <c r="B30" s="6" t="s">
        <v>750</v>
      </c>
      <c r="F30" t="s">
        <v>806</v>
      </c>
    </row>
    <row r="31" spans="1:6" x14ac:dyDescent="0.25">
      <c r="A31" s="6">
        <f t="shared" si="0"/>
        <v>40</v>
      </c>
      <c r="B31" s="6" t="s">
        <v>753</v>
      </c>
      <c r="F31" t="s">
        <v>1084</v>
      </c>
    </row>
    <row r="32" spans="1:6" x14ac:dyDescent="0.25">
      <c r="A32" s="6">
        <f t="shared" si="0"/>
        <v>41</v>
      </c>
      <c r="B32" s="6" t="s">
        <v>756</v>
      </c>
      <c r="F32" t="s">
        <v>1096</v>
      </c>
    </row>
    <row r="33" spans="1:6" x14ac:dyDescent="0.25">
      <c r="A33" s="6">
        <f t="shared" si="0"/>
        <v>42</v>
      </c>
      <c r="B33" s="6" t="s">
        <v>759</v>
      </c>
      <c r="F33" t="s">
        <v>1097</v>
      </c>
    </row>
    <row r="34" spans="1:6" x14ac:dyDescent="0.25">
      <c r="A34" s="6">
        <f t="shared" si="0"/>
        <v>43</v>
      </c>
      <c r="B34" s="6" t="s">
        <v>761</v>
      </c>
      <c r="F34" t="s">
        <v>1085</v>
      </c>
    </row>
    <row r="35" spans="1:6" x14ac:dyDescent="0.25">
      <c r="A35" s="6">
        <f t="shared" si="0"/>
        <v>44</v>
      </c>
      <c r="B35" s="6" t="s">
        <v>763</v>
      </c>
      <c r="F35" t="s">
        <v>1086</v>
      </c>
    </row>
    <row r="36" spans="1:6" x14ac:dyDescent="0.25">
      <c r="A36" s="6">
        <f t="shared" si="0"/>
        <v>45</v>
      </c>
      <c r="B36" s="6" t="s">
        <v>765</v>
      </c>
      <c r="F36" t="s">
        <v>1095</v>
      </c>
    </row>
    <row r="37" spans="1:6" x14ac:dyDescent="0.25">
      <c r="A37" s="6">
        <f t="shared" si="0"/>
        <v>46</v>
      </c>
      <c r="B37" s="6" t="s">
        <v>767</v>
      </c>
      <c r="F37" t="s">
        <v>1087</v>
      </c>
    </row>
    <row r="38" spans="1:6" x14ac:dyDescent="0.25">
      <c r="A38" s="6">
        <f t="shared" si="0"/>
        <v>47</v>
      </c>
      <c r="B38" s="6" t="s">
        <v>769</v>
      </c>
      <c r="F38" t="s">
        <v>1088</v>
      </c>
    </row>
    <row r="39" spans="1:6" x14ac:dyDescent="0.25">
      <c r="A39" s="6">
        <f t="shared" si="0"/>
        <v>48</v>
      </c>
      <c r="B39" s="6" t="s">
        <v>771</v>
      </c>
    </row>
    <row r="40" spans="1:6" x14ac:dyDescent="0.25">
      <c r="A40" s="6">
        <f t="shared" si="0"/>
        <v>49</v>
      </c>
      <c r="B40" s="6" t="s">
        <v>773</v>
      </c>
    </row>
    <row r="41" spans="1:6" x14ac:dyDescent="0.25">
      <c r="A41" s="6">
        <f t="shared" si="0"/>
        <v>50</v>
      </c>
      <c r="B41" s="6" t="s">
        <v>775</v>
      </c>
    </row>
    <row r="42" spans="1:6" x14ac:dyDescent="0.25">
      <c r="A42" s="6">
        <f t="shared" si="0"/>
        <v>51</v>
      </c>
      <c r="B42" s="6" t="s">
        <v>777</v>
      </c>
    </row>
    <row r="43" spans="1:6" x14ac:dyDescent="0.25">
      <c r="A43" s="6">
        <f t="shared" si="0"/>
        <v>52</v>
      </c>
      <c r="B43" s="6" t="s">
        <v>779</v>
      </c>
    </row>
    <row r="44" spans="1:6" x14ac:dyDescent="0.25">
      <c r="A44" s="6">
        <f t="shared" si="0"/>
        <v>53</v>
      </c>
      <c r="B44" s="6" t="s">
        <v>782</v>
      </c>
    </row>
    <row r="45" spans="1:6" x14ac:dyDescent="0.25">
      <c r="A45" s="6">
        <f t="shared" si="0"/>
        <v>54</v>
      </c>
      <c r="B45" s="6" t="s">
        <v>784</v>
      </c>
    </row>
    <row r="46" spans="1:6" x14ac:dyDescent="0.25">
      <c r="A46" s="6">
        <f t="shared" si="0"/>
        <v>55</v>
      </c>
      <c r="B46" s="6" t="s">
        <v>786</v>
      </c>
    </row>
    <row r="47" spans="1:6" x14ac:dyDescent="0.25">
      <c r="A47" s="6">
        <f t="shared" si="0"/>
        <v>56</v>
      </c>
      <c r="B47" s="6" t="s">
        <v>788</v>
      </c>
    </row>
    <row r="48" spans="1:6" x14ac:dyDescent="0.25">
      <c r="A48" s="6">
        <f t="shared" si="0"/>
        <v>57</v>
      </c>
      <c r="B48" s="6" t="s">
        <v>790</v>
      </c>
    </row>
    <row r="49" spans="1:2" x14ac:dyDescent="0.25">
      <c r="A49" s="6">
        <f t="shared" si="0"/>
        <v>58</v>
      </c>
      <c r="B49" s="6" t="s">
        <v>792</v>
      </c>
    </row>
    <row r="50" spans="1:2" x14ac:dyDescent="0.25">
      <c r="A50" s="6">
        <f t="shared" si="0"/>
        <v>59</v>
      </c>
      <c r="B50" s="6" t="s">
        <v>794</v>
      </c>
    </row>
    <row r="51" spans="1:2" x14ac:dyDescent="0.25">
      <c r="A51" s="6">
        <f t="shared" si="0"/>
        <v>60</v>
      </c>
      <c r="B51" s="6" t="s">
        <v>796</v>
      </c>
    </row>
    <row r="52" spans="1:2" x14ac:dyDescent="0.25">
      <c r="A52" s="6">
        <f t="shared" si="0"/>
        <v>61</v>
      </c>
      <c r="B52" s="6" t="s">
        <v>798</v>
      </c>
    </row>
    <row r="53" spans="1:2" x14ac:dyDescent="0.25">
      <c r="A53" s="6">
        <f t="shared" si="0"/>
        <v>62</v>
      </c>
      <c r="B53" s="6" t="s">
        <v>800</v>
      </c>
    </row>
    <row r="54" spans="1:2" x14ac:dyDescent="0.25">
      <c r="A54" s="6">
        <f t="shared" si="0"/>
        <v>63</v>
      </c>
      <c r="B54" s="6" t="s">
        <v>802</v>
      </c>
    </row>
    <row r="55" spans="1:2" x14ac:dyDescent="0.25">
      <c r="A55" s="6">
        <f t="shared" si="0"/>
        <v>64</v>
      </c>
      <c r="B55" s="6" t="s">
        <v>804</v>
      </c>
    </row>
    <row r="56" spans="1:2" x14ac:dyDescent="0.25">
      <c r="A56" s="6">
        <v>91</v>
      </c>
      <c r="B56" s="6" t="s">
        <v>807</v>
      </c>
    </row>
    <row r="57" spans="1:2" x14ac:dyDescent="0.25">
      <c r="A57" s="6">
        <f t="shared" si="0"/>
        <v>92</v>
      </c>
      <c r="B57" s="6" t="s">
        <v>809</v>
      </c>
    </row>
    <row r="58" spans="1:2" x14ac:dyDescent="0.25">
      <c r="A58" s="6">
        <f t="shared" si="0"/>
        <v>93</v>
      </c>
      <c r="B58" s="6" t="s">
        <v>812</v>
      </c>
    </row>
    <row r="59" spans="1:2" x14ac:dyDescent="0.25">
      <c r="A59" s="6">
        <f t="shared" si="0"/>
        <v>94</v>
      </c>
      <c r="B59" s="6" t="s">
        <v>814</v>
      </c>
    </row>
    <row r="60" spans="1:2" x14ac:dyDescent="0.25">
      <c r="A60" s="6">
        <f t="shared" si="0"/>
        <v>95</v>
      </c>
      <c r="B60" s="6" t="s">
        <v>816</v>
      </c>
    </row>
    <row r="61" spans="1:2" x14ac:dyDescent="0.25">
      <c r="A61" s="6">
        <f t="shared" si="0"/>
        <v>96</v>
      </c>
      <c r="B61" s="6" t="s">
        <v>818</v>
      </c>
    </row>
    <row r="62" spans="1:2" x14ac:dyDescent="0.25">
      <c r="A62" s="6">
        <v>97</v>
      </c>
      <c r="B62" s="6" t="s">
        <v>820</v>
      </c>
    </row>
    <row r="63" spans="1:2" x14ac:dyDescent="0.25">
      <c r="A63" s="6">
        <f t="shared" si="0"/>
        <v>98</v>
      </c>
      <c r="B63" s="6" t="s">
        <v>822</v>
      </c>
    </row>
    <row r="64" spans="1:2" x14ac:dyDescent="0.25">
      <c r="A64" s="6">
        <f t="shared" si="0"/>
        <v>99</v>
      </c>
      <c r="B64" s="6" t="s">
        <v>824</v>
      </c>
    </row>
    <row r="65" spans="1:2" x14ac:dyDescent="0.25">
      <c r="A65" s="6">
        <f t="shared" si="0"/>
        <v>100</v>
      </c>
      <c r="B65" s="6" t="s">
        <v>826</v>
      </c>
    </row>
    <row r="66" spans="1:2" x14ac:dyDescent="0.25">
      <c r="A66" s="6">
        <f t="shared" si="0"/>
        <v>101</v>
      </c>
      <c r="B66" s="6" t="s">
        <v>828</v>
      </c>
    </row>
    <row r="67" spans="1:2" x14ac:dyDescent="0.25">
      <c r="A67" s="6">
        <f t="shared" si="0"/>
        <v>102</v>
      </c>
      <c r="B67" s="6" t="s">
        <v>830</v>
      </c>
    </row>
    <row r="68" spans="1:2" x14ac:dyDescent="0.25">
      <c r="A68" s="6">
        <f t="shared" si="0"/>
        <v>103</v>
      </c>
      <c r="B68" s="6" t="s">
        <v>832</v>
      </c>
    </row>
    <row r="69" spans="1:2" x14ac:dyDescent="0.25">
      <c r="A69" s="6">
        <f t="shared" si="0"/>
        <v>104</v>
      </c>
      <c r="B69" s="6" t="s">
        <v>834</v>
      </c>
    </row>
    <row r="70" spans="1:2" x14ac:dyDescent="0.25">
      <c r="A70" s="6">
        <f t="shared" si="0"/>
        <v>105</v>
      </c>
      <c r="B70" s="6" t="s">
        <v>836</v>
      </c>
    </row>
    <row r="71" spans="1:2" x14ac:dyDescent="0.25">
      <c r="A71" s="6">
        <f t="shared" si="0"/>
        <v>106</v>
      </c>
      <c r="B71" s="6" t="s">
        <v>838</v>
      </c>
    </row>
    <row r="72" spans="1:2" x14ac:dyDescent="0.25">
      <c r="A72" s="6">
        <f t="shared" si="0"/>
        <v>107</v>
      </c>
      <c r="B72" s="6" t="s">
        <v>840</v>
      </c>
    </row>
    <row r="73" spans="1:2" x14ac:dyDescent="0.25">
      <c r="A73" s="6">
        <f t="shared" si="0"/>
        <v>108</v>
      </c>
      <c r="B73" s="6" t="s">
        <v>842</v>
      </c>
    </row>
    <row r="74" spans="1:2" x14ac:dyDescent="0.25">
      <c r="A74" s="6">
        <f t="shared" si="0"/>
        <v>109</v>
      </c>
      <c r="B74" s="6" t="s">
        <v>844</v>
      </c>
    </row>
    <row r="75" spans="1:2" x14ac:dyDescent="0.25">
      <c r="A75" s="6">
        <f t="shared" si="0"/>
        <v>110</v>
      </c>
      <c r="B75" s="6" t="s">
        <v>846</v>
      </c>
    </row>
    <row r="76" spans="1:2" x14ac:dyDescent="0.25">
      <c r="A76" s="6">
        <f t="shared" si="0"/>
        <v>111</v>
      </c>
      <c r="B76" s="6" t="s">
        <v>848</v>
      </c>
    </row>
    <row r="77" spans="1:2" x14ac:dyDescent="0.25">
      <c r="A77" s="6">
        <f t="shared" si="0"/>
        <v>112</v>
      </c>
      <c r="B77" s="6" t="s">
        <v>850</v>
      </c>
    </row>
    <row r="78" spans="1:2" x14ac:dyDescent="0.25">
      <c r="A78" s="6">
        <f t="shared" si="0"/>
        <v>113</v>
      </c>
      <c r="B78" s="6" t="s">
        <v>852</v>
      </c>
    </row>
    <row r="79" spans="1:2" x14ac:dyDescent="0.25">
      <c r="A79" s="6">
        <f t="shared" si="0"/>
        <v>114</v>
      </c>
      <c r="B79" s="6" t="s">
        <v>854</v>
      </c>
    </row>
    <row r="80" spans="1:2" x14ac:dyDescent="0.25">
      <c r="A80" s="6">
        <f t="shared" si="0"/>
        <v>115</v>
      </c>
      <c r="B80" s="6" t="s">
        <v>856</v>
      </c>
    </row>
    <row r="81" spans="1:2" x14ac:dyDescent="0.25">
      <c r="A81" s="6">
        <f t="shared" si="0"/>
        <v>116</v>
      </c>
      <c r="B81" s="6" t="s">
        <v>858</v>
      </c>
    </row>
    <row r="82" spans="1:2" x14ac:dyDescent="0.25">
      <c r="A82" s="6">
        <f t="shared" si="0"/>
        <v>117</v>
      </c>
      <c r="B82" s="6" t="s">
        <v>860</v>
      </c>
    </row>
    <row r="83" spans="1:2" x14ac:dyDescent="0.25">
      <c r="A83" s="6">
        <f t="shared" si="0"/>
        <v>118</v>
      </c>
      <c r="B83" s="6" t="s">
        <v>862</v>
      </c>
    </row>
    <row r="84" spans="1:2" x14ac:dyDescent="0.25">
      <c r="A84" s="6">
        <f t="shared" si="0"/>
        <v>119</v>
      </c>
      <c r="B84" s="6" t="s">
        <v>864</v>
      </c>
    </row>
    <row r="85" spans="1:2" x14ac:dyDescent="0.25">
      <c r="A85" s="6">
        <f t="shared" si="0"/>
        <v>120</v>
      </c>
      <c r="B85" s="6" t="s">
        <v>866</v>
      </c>
    </row>
    <row r="86" spans="1:2" x14ac:dyDescent="0.25">
      <c r="A86" s="6">
        <f t="shared" si="0"/>
        <v>121</v>
      </c>
      <c r="B86" s="6" t="s">
        <v>868</v>
      </c>
    </row>
    <row r="87" spans="1:2" x14ac:dyDescent="0.25">
      <c r="A87" s="6">
        <f t="shared" si="0"/>
        <v>122</v>
      </c>
      <c r="B87" s="6" t="s">
        <v>870</v>
      </c>
    </row>
    <row r="88" spans="1:2" x14ac:dyDescent="0.25">
      <c r="A88" s="6">
        <f t="shared" si="0"/>
        <v>123</v>
      </c>
      <c r="B88" s="6" t="s">
        <v>872</v>
      </c>
    </row>
    <row r="89" spans="1:2" x14ac:dyDescent="0.25">
      <c r="A89" s="6">
        <f t="shared" si="0"/>
        <v>124</v>
      </c>
      <c r="B89" s="6" t="s">
        <v>874</v>
      </c>
    </row>
    <row r="90" spans="1:2" x14ac:dyDescent="0.25">
      <c r="A90" s="6">
        <f>A89+1</f>
        <v>125</v>
      </c>
      <c r="B90" s="6" t="s">
        <v>876</v>
      </c>
    </row>
    <row r="91" spans="1:2" x14ac:dyDescent="0.25">
      <c r="A91" s="6">
        <f>A90+1</f>
        <v>126</v>
      </c>
      <c r="B91" s="6" t="s">
        <v>878</v>
      </c>
    </row>
  </sheetData>
  <sheetProtection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3"/>
  <sheetViews>
    <sheetView workbookViewId="0">
      <selection activeCell="A8" sqref="A8"/>
    </sheetView>
  </sheetViews>
  <sheetFormatPr defaultColWidth="8.7109375" defaultRowHeight="15" x14ac:dyDescent="0.25"/>
  <cols>
    <col min="1" max="1" width="40.5703125" customWidth="1"/>
    <col min="2" max="2" width="134.85546875" customWidth="1"/>
  </cols>
  <sheetData>
    <row r="1" spans="1:2" ht="165.75" thickBot="1" x14ac:dyDescent="0.3">
      <c r="A1" s="73" t="s">
        <v>1425</v>
      </c>
      <c r="B1" s="74" t="s">
        <v>1431</v>
      </c>
    </row>
    <row r="2" spans="1:2" x14ac:dyDescent="0.25">
      <c r="A2" s="11"/>
      <c r="B2" s="10"/>
    </row>
    <row r="3" spans="1:2" x14ac:dyDescent="0.25">
      <c r="A3" s="11"/>
      <c r="B3" s="10"/>
    </row>
    <row r="4" spans="1:2" x14ac:dyDescent="0.25">
      <c r="A4" t="s">
        <v>0</v>
      </c>
      <c r="B4" s="7" t="s">
        <v>1</v>
      </c>
    </row>
    <row r="5" spans="1:2" x14ac:dyDescent="0.25">
      <c r="A5" s="9" t="s">
        <v>1057</v>
      </c>
      <c r="B5" s="10" t="s">
        <v>3</v>
      </c>
    </row>
    <row r="6" spans="1:2" ht="45" x14ac:dyDescent="0.25">
      <c r="A6" s="11" t="s">
        <v>4</v>
      </c>
      <c r="B6" s="10" t="s">
        <v>5</v>
      </c>
    </row>
    <row r="7" spans="1:2" ht="180" x14ac:dyDescent="0.25">
      <c r="A7" s="11" t="s">
        <v>43</v>
      </c>
      <c r="B7" s="12" t="s">
        <v>1429</v>
      </c>
    </row>
    <row r="8" spans="1:2" x14ac:dyDescent="0.25">
      <c r="A8" s="13" t="s">
        <v>6</v>
      </c>
      <c r="B8" s="12" t="s">
        <v>7</v>
      </c>
    </row>
    <row r="9" spans="1:2" x14ac:dyDescent="0.25">
      <c r="A9" s="13" t="s">
        <v>8</v>
      </c>
      <c r="B9" s="12" t="s">
        <v>9</v>
      </c>
    </row>
    <row r="10" spans="1:2" x14ac:dyDescent="0.25">
      <c r="A10" s="13" t="s">
        <v>10</v>
      </c>
      <c r="B10" s="12" t="s">
        <v>11</v>
      </c>
    </row>
    <row r="11" spans="1:2" x14ac:dyDescent="0.25">
      <c r="A11" s="13" t="s">
        <v>12</v>
      </c>
      <c r="B11" s="12" t="s">
        <v>13</v>
      </c>
    </row>
    <row r="12" spans="1:2" ht="30" x14ac:dyDescent="0.25">
      <c r="A12" s="13" t="s">
        <v>14</v>
      </c>
      <c r="B12" s="12" t="s">
        <v>15</v>
      </c>
    </row>
    <row r="13" spans="1:2" ht="30" x14ac:dyDescent="0.25">
      <c r="A13" s="11" t="s">
        <v>16</v>
      </c>
      <c r="B13" s="10" t="s">
        <v>17</v>
      </c>
    </row>
    <row r="14" spans="1:2" ht="30" x14ac:dyDescent="0.25">
      <c r="A14" s="11" t="s">
        <v>18</v>
      </c>
      <c r="B14" s="10" t="s">
        <v>19</v>
      </c>
    </row>
    <row r="15" spans="1:2" ht="30" x14ac:dyDescent="0.25">
      <c r="A15" s="11" t="s">
        <v>20</v>
      </c>
      <c r="B15" s="10" t="s">
        <v>21</v>
      </c>
    </row>
    <row r="16" spans="1:2" ht="30" x14ac:dyDescent="0.25">
      <c r="A16" s="11" t="s">
        <v>22</v>
      </c>
      <c r="B16" s="10" t="s">
        <v>23</v>
      </c>
    </row>
    <row r="17" spans="1:2" ht="30" x14ac:dyDescent="0.25">
      <c r="A17" s="11" t="s">
        <v>24</v>
      </c>
      <c r="B17" s="10" t="s">
        <v>25</v>
      </c>
    </row>
    <row r="18" spans="1:2" x14ac:dyDescent="0.25">
      <c r="A18" s="11"/>
      <c r="B18" s="10"/>
    </row>
    <row r="19" spans="1:2" x14ac:dyDescent="0.25">
      <c r="A19" t="s">
        <v>26</v>
      </c>
      <c r="B19" s="7" t="s">
        <v>27</v>
      </c>
    </row>
    <row r="20" spans="1:2" x14ac:dyDescent="0.25">
      <c r="A20" t="s">
        <v>28</v>
      </c>
      <c r="B20" s="7" t="s">
        <v>29</v>
      </c>
    </row>
    <row r="21" spans="1:2" x14ac:dyDescent="0.25">
      <c r="A21" t="s">
        <v>30</v>
      </c>
      <c r="B21" s="8" t="s">
        <v>31</v>
      </c>
    </row>
    <row r="22" spans="1:2" ht="60" x14ac:dyDescent="0.25">
      <c r="A22" t="s">
        <v>176</v>
      </c>
      <c r="B22" s="8" t="s">
        <v>1135</v>
      </c>
    </row>
    <row r="23" spans="1:2" ht="45" x14ac:dyDescent="0.25">
      <c r="A23" t="s">
        <v>190</v>
      </c>
      <c r="B23" s="8" t="s">
        <v>1148</v>
      </c>
    </row>
    <row r="24" spans="1:2" ht="75" x14ac:dyDescent="0.25">
      <c r="A24" t="s">
        <v>1142</v>
      </c>
      <c r="B24" s="8" t="s">
        <v>1426</v>
      </c>
    </row>
    <row r="25" spans="1:2" x14ac:dyDescent="0.25">
      <c r="A25" t="s">
        <v>1141</v>
      </c>
      <c r="B25" s="7" t="s">
        <v>1145</v>
      </c>
    </row>
    <row r="26" spans="1:2" x14ac:dyDescent="0.25">
      <c r="A26" t="s">
        <v>32</v>
      </c>
      <c r="B26" s="7" t="s">
        <v>33</v>
      </c>
    </row>
    <row r="27" spans="1:2" x14ac:dyDescent="0.25">
      <c r="A27" t="s">
        <v>34</v>
      </c>
      <c r="B27" s="7" t="s">
        <v>35</v>
      </c>
    </row>
    <row r="28" spans="1:2" x14ac:dyDescent="0.25">
      <c r="A28" t="s">
        <v>36</v>
      </c>
      <c r="B28" s="7" t="s">
        <v>1427</v>
      </c>
    </row>
    <row r="29" spans="1:2" ht="60" x14ac:dyDescent="0.25">
      <c r="A29" t="s">
        <v>638</v>
      </c>
      <c r="B29" s="8" t="s">
        <v>1136</v>
      </c>
    </row>
    <row r="30" spans="1:2" x14ac:dyDescent="0.25">
      <c r="A30" t="s">
        <v>37</v>
      </c>
      <c r="B30" s="7" t="s">
        <v>1428</v>
      </c>
    </row>
    <row r="31" spans="1:2" x14ac:dyDescent="0.25">
      <c r="A31" t="s">
        <v>38</v>
      </c>
      <c r="B31" s="8" t="s">
        <v>1430</v>
      </c>
    </row>
    <row r="32" spans="1:2" x14ac:dyDescent="0.25">
      <c r="A32" t="s">
        <v>39</v>
      </c>
      <c r="B32" s="7" t="s">
        <v>40</v>
      </c>
    </row>
    <row r="33" spans="1:2" ht="45" x14ac:dyDescent="0.25">
      <c r="A33" t="s">
        <v>41</v>
      </c>
      <c r="B33" s="8" t="s">
        <v>42</v>
      </c>
    </row>
  </sheetData>
  <pageMargins left="0.7" right="0.7" top="0.75" bottom="0.75" header="0.3" footer="0.3"/>
  <pageSetup paperSize="9" orientation="portrait" verticalDpi="1200" r:id="rId1"/>
  <tableParts count="2">
    <tablePart r:id="rId2"/>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
  <sheetViews>
    <sheetView workbookViewId="0">
      <selection activeCell="D19" sqref="D19"/>
    </sheetView>
  </sheetViews>
  <sheetFormatPr defaultColWidth="8.7109375" defaultRowHeight="15" x14ac:dyDescent="0.25"/>
  <cols>
    <col min="1" max="1" width="13.7109375" style="46" bestFit="1" customWidth="1"/>
    <col min="2" max="2" width="8.7109375" style="46" customWidth="1"/>
    <col min="3" max="3" width="15.85546875" style="46" bestFit="1" customWidth="1"/>
    <col min="4" max="4" width="15.85546875" style="46" customWidth="1"/>
    <col min="5" max="5" width="19.7109375" style="46" customWidth="1"/>
    <col min="6" max="6" width="45.5703125" style="46" customWidth="1"/>
    <col min="7" max="7" width="22.140625" style="46" bestFit="1" customWidth="1"/>
    <col min="8" max="16384" width="8.7109375" style="46"/>
  </cols>
  <sheetData>
    <row r="1" spans="1:7" ht="30" x14ac:dyDescent="0.25">
      <c r="A1" s="135" t="s">
        <v>1452</v>
      </c>
      <c r="B1" s="135" t="s">
        <v>1453</v>
      </c>
      <c r="C1" s="136" t="s">
        <v>1454</v>
      </c>
      <c r="D1" s="136" t="s">
        <v>1455</v>
      </c>
      <c r="E1" s="135" t="s">
        <v>1456</v>
      </c>
      <c r="F1" s="136" t="s">
        <v>1457</v>
      </c>
      <c r="G1" s="135" t="s">
        <v>1458</v>
      </c>
    </row>
    <row r="2" spans="1:7" ht="45" x14ac:dyDescent="0.25">
      <c r="A2" s="137">
        <v>1</v>
      </c>
      <c r="B2" s="137">
        <v>1.2</v>
      </c>
      <c r="C2" s="138">
        <v>44593</v>
      </c>
      <c r="D2" s="137" t="s">
        <v>1463</v>
      </c>
      <c r="E2" s="137" t="s">
        <v>1464</v>
      </c>
      <c r="F2" s="137" t="s">
        <v>1461</v>
      </c>
      <c r="G2" s="137" t="s">
        <v>1462</v>
      </c>
    </row>
    <row r="3" spans="1:7" x14ac:dyDescent="0.25">
      <c r="A3" s="137"/>
      <c r="B3" s="137"/>
      <c r="C3" s="138"/>
      <c r="D3" s="137"/>
      <c r="E3" s="137"/>
      <c r="F3" s="137"/>
      <c r="G3" s="137"/>
    </row>
    <row r="4" spans="1:7" x14ac:dyDescent="0.25">
      <c r="A4" s="137"/>
      <c r="B4" s="137"/>
      <c r="C4" s="138"/>
      <c r="D4" s="137"/>
      <c r="E4" s="137"/>
      <c r="F4" s="137"/>
      <c r="G4" s="137"/>
    </row>
    <row r="5" spans="1:7" x14ac:dyDescent="0.25">
      <c r="A5" s="137"/>
      <c r="B5" s="137"/>
      <c r="C5" s="138"/>
      <c r="D5" s="137"/>
      <c r="E5" s="137"/>
      <c r="F5" s="137"/>
      <c r="G5" s="137"/>
    </row>
    <row r="6" spans="1:7" x14ac:dyDescent="0.25">
      <c r="A6" s="137"/>
      <c r="B6" s="137"/>
      <c r="C6" s="138"/>
      <c r="D6" s="137"/>
      <c r="E6" s="137"/>
      <c r="F6" s="137"/>
      <c r="G6" s="137"/>
    </row>
    <row r="7" spans="1:7" x14ac:dyDescent="0.25">
      <c r="A7" s="137"/>
      <c r="B7" s="137"/>
      <c r="C7" s="138"/>
      <c r="D7" s="137"/>
      <c r="E7" s="137"/>
      <c r="F7" s="137"/>
      <c r="G7" s="137"/>
    </row>
    <row r="8" spans="1:7" x14ac:dyDescent="0.25">
      <c r="A8" s="137"/>
      <c r="B8" s="137"/>
      <c r="C8" s="138"/>
      <c r="D8" s="137"/>
      <c r="E8" s="137"/>
      <c r="F8" s="137"/>
      <c r="G8" s="137"/>
    </row>
    <row r="9" spans="1:7" x14ac:dyDescent="0.25">
      <c r="A9" s="137"/>
      <c r="B9" s="137"/>
      <c r="C9" s="138"/>
      <c r="D9" s="137"/>
      <c r="E9" s="137"/>
      <c r="F9" s="137"/>
      <c r="G9" s="137"/>
    </row>
    <row r="10" spans="1:7" x14ac:dyDescent="0.25">
      <c r="A10" s="137"/>
      <c r="B10" s="137"/>
      <c r="C10" s="138"/>
      <c r="D10" s="137"/>
      <c r="E10" s="137"/>
      <c r="F10" s="137"/>
      <c r="G10" s="137"/>
    </row>
    <row r="11" spans="1:7" x14ac:dyDescent="0.25">
      <c r="A11" s="137"/>
      <c r="B11" s="137"/>
      <c r="C11" s="138"/>
      <c r="D11" s="137"/>
      <c r="E11" s="137"/>
      <c r="F11" s="137"/>
      <c r="G11" s="137"/>
    </row>
    <row r="12" spans="1:7" x14ac:dyDescent="0.25">
      <c r="A12" s="137"/>
      <c r="B12" s="137"/>
      <c r="C12" s="138"/>
      <c r="D12" s="137"/>
      <c r="E12" s="137"/>
      <c r="F12" s="137"/>
      <c r="G12" s="137"/>
    </row>
    <row r="13" spans="1:7" x14ac:dyDescent="0.25">
      <c r="A13" s="137"/>
      <c r="B13" s="137"/>
      <c r="C13" s="138"/>
      <c r="D13" s="137"/>
      <c r="E13" s="137"/>
      <c r="F13" s="137"/>
      <c r="G13" s="137"/>
    </row>
  </sheetData>
  <pageMargins left="0.7" right="0.7" top="0.75" bottom="0.75" header="0.3" footer="0.3"/>
  <pageSetup paperSize="9" orientation="portrait" r:id="rId1"/>
  <headerFooter>
    <oddFooter>&amp;L&amp;"Arial"&amp;8 0034778-0001278 EUO1: 2005550772: 1&amp;C&amp;"Arial"&amp;8&amp;P&amp;R&amp;"Arial"&amp;8&amp;D</oddFooter>
  </headerFooter>
</worksheet>
</file>

<file path=customXML/item5.xml>��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Project Excel Document" ma:contentTypeID="0x010100FFACC07A198C8B4DA99ADBE8332732C90102007EFC77358ED0DB449217EE51408FA342" ma:contentTypeVersion="47" ma:contentTypeDescription="" ma:contentTypeScope="" ma:versionID="77362e80dfb81499c7d29ecda2a8f638">
  <xsd:schema xmlns:xsd="http://www.w3.org/2001/XMLSchema" xmlns:xs="http://www.w3.org/2001/XMLSchema" xmlns:p="http://schemas.microsoft.com/office/2006/metadata/properties" xmlns:ns2="63a5bd51-2615-4434-bcc2-2d8739b8ba43" targetNamespace="http://schemas.microsoft.com/office/2006/metadata/properties" ma:root="true" ma:fieldsID="fe7e388bf666f8243f361d3d2ba3970f" ns2:_="">
    <xsd:import namespace="63a5bd51-2615-4434-bcc2-2d8739b8ba43"/>
    <xsd:element name="properties">
      <xsd:complexType>
        <xsd:sequence>
          <xsd:element name="documentManagement">
            <xsd:complexType>
              <xsd:all>
                <xsd:element ref="ns2:Year"/>
                <xsd:element ref="ns2:MeetingDate" minOccurs="0"/>
                <xsd:element ref="ns2:TaxCatchAll" minOccurs="0"/>
                <xsd:element ref="ns2:_dlc_DocIdUrl" minOccurs="0"/>
                <xsd:element ref="ns2:_dlc_DocIdPersistId" minOccurs="0"/>
                <xsd:element ref="ns2:TaxCatchAllLabel" minOccurs="0"/>
                <xsd:element ref="ns2:b3516182a19645d39108bcfe46029da5" minOccurs="0"/>
                <xsd:element ref="ns2:g86ca93511d1406ea885a61260ea8814" minOccurs="0"/>
                <xsd:element ref="ns2:aaa8e3ccdc4446a8baa86f4a33dd70aa" minOccurs="0"/>
                <xsd:element ref="ns2:_dlc_DocId" minOccurs="0"/>
                <xsd:element ref="ns2:h8ff7ede047944baa9e4dfa2f1100355" minOccurs="0"/>
                <xsd:element ref="ns2:ge418d4407e8473ea1f24943d2af68a0" minOccurs="0"/>
                <xsd:element ref="ns2:h5120757051f4265b2df7caf27dc72b8" minOccurs="0"/>
                <xsd:element ref="ns2:laf6b5a4ead44d32b93d1b688ea794ab" minOccurs="0"/>
                <xsd:element ref="ns2:oe46e86011764c59ba216084e54ddc24" minOccurs="0"/>
                <xsd:element ref="ns2:g0296e462bda413dbe357a23ca349075"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a5bd51-2615-4434-bcc2-2d8739b8ba43" elementFormDefault="qualified">
    <xsd:import namespace="http://schemas.microsoft.com/office/2006/documentManagement/types"/>
    <xsd:import namespace="http://schemas.microsoft.com/office/infopath/2007/PartnerControls"/>
    <xsd:element name="Year" ma:index="7" ma:displayName="Year" ma:description="" ma:internalName="Year" ma:readOnly="false">
      <xsd:simpleType>
        <xsd:restriction base="dms:Text">
          <xsd:maxLength value="4"/>
        </xsd:restriction>
      </xsd:simpleType>
    </xsd:element>
    <xsd:element name="MeetingDate" ma:index="9" nillable="true" ma:displayName="Meeting Date" ma:description="" ma:format="DateOnly" ma:internalName="MeetingDate" ma:readOnly="false">
      <xsd:simpleType>
        <xsd:restriction base="dms:DateTime"/>
      </xsd:simpleType>
    </xsd:element>
    <xsd:element name="TaxCatchAll" ma:index="10" nillable="true" ma:displayName="Taxonomy Catch All Column" ma:hidden="true" ma:list="{ce848034-bc99-4bad-9209-bca447f39cfa}" ma:internalName="TaxCatchAll" ma:showField="CatchAllData"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TaxCatchAllLabel" ma:index="13" nillable="true" ma:displayName="Taxonomy Catch All Column1" ma:hidden="true" ma:list="{ce848034-bc99-4bad-9209-bca447f39cfa}" ma:internalName="TaxCatchAllLabel" ma:readOnly="true" ma:showField="CatchAllDataLabel" ma:web="63a5bd51-2615-4434-bcc2-2d8739b8ba43">
      <xsd:complexType>
        <xsd:complexContent>
          <xsd:extension base="dms:MultiChoiceLookup">
            <xsd:sequence>
              <xsd:element name="Value" type="dms:Lookup" maxOccurs="unbounded" minOccurs="0" nillable="true"/>
            </xsd:sequence>
          </xsd:extension>
        </xsd:complexContent>
      </xsd:complexType>
    </xsd:element>
    <xsd:element name="b3516182a19645d39108bcfe46029da5" ma:index="15" nillable="true" ma:taxonomy="true" ma:internalName="b3516182a19645d39108bcfe46029da5" ma:taxonomyFieldName="ProjectPhase" ma:displayName="Project Phase" ma:indexed="true" ma:default="" ma:fieldId="{b3516182-a196-45d3-9108-bcfe46029da5}" ma:sspId="0ac1876e-32bf-4158-94e7-cdbcd053a335" ma:termSetId="e46554d5-954a-492f-8950-cfb2ebc72997" ma:anchorId="00000000-0000-0000-0000-000000000000" ma:open="false" ma:isKeyword="false">
      <xsd:complexType>
        <xsd:sequence>
          <xsd:element ref="pc:Terms" minOccurs="0" maxOccurs="1"/>
        </xsd:sequence>
      </xsd:complexType>
    </xsd:element>
    <xsd:element name="g86ca93511d1406ea885a61260ea8814" ma:index="16" nillable="true" ma:taxonomy="true" ma:internalName="g86ca93511d1406ea885a61260ea8814" ma:taxonomyFieldName="ProjectType" ma:displayName="Project Type" ma:default="" ma:fieldId="{086ca935-11d1-406e-a885-a61260ea8814}" ma:sspId="0ac1876e-32bf-4158-94e7-cdbcd053a335" ma:termSetId="a9c3f682-1b4a-473a-84a4-d71882f92d98" ma:anchorId="00000000-0000-0000-0000-000000000000" ma:open="false" ma:isKeyword="false">
      <xsd:complexType>
        <xsd:sequence>
          <xsd:element ref="pc:Terms" minOccurs="0" maxOccurs="1"/>
        </xsd:sequence>
      </xsd:complexType>
    </xsd:element>
    <xsd:element name="aaa8e3ccdc4446a8baa86f4a33dd70aa" ma:index="18" ma:taxonomy="true" ma:internalName="aaa8e3ccdc4446a8baa86f4a33dd70aa" ma:taxonomyFieldName="TeamName" ma:displayName="Team Name" ma:readOnly="false" ma:default="20;#Information and Communication Technology|b8ce7266-090e-4718-b5c5-54bbcb1dd444" ma:fieldId="{aaa8e3cc-dc44-46a8-baa8-6f4a33dd70aa}" ma:sspId="0ac1876e-32bf-4158-94e7-cdbcd053a335" ma:termSetId="9ab8a8dd-aa7f-4e9e-9345-c8f50d6bfad1" ma:anchorId="00000000-0000-0000-0000-000000000000" ma:open="false" ma:isKeyword="false">
      <xsd:complexType>
        <xsd:sequence>
          <xsd:element ref="pc:Terms" minOccurs="0" maxOccurs="1"/>
        </xsd:sequence>
      </xsd:complex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h8ff7ede047944baa9e4dfa2f1100355" ma:index="20" ma:taxonomy="true" ma:internalName="h8ff7ede047944baa9e4dfa2f1100355" ma:taxonomyFieldName="DocumentType" ma:displayName="Document Type" ma:readOnly="false" ma:default="26;#Project Documentation|52176c86-c685-44da-924d-2b2a8d65fba7" ma:fieldId="{18ff7ede-0479-44ba-a9e4-dfa2f1100355}" ma:sspId="0ac1876e-32bf-4158-94e7-cdbcd053a335" ma:termSetId="f83a1c9a-b23f-455b-8c9e-17fb9037db30" ma:anchorId="00000000-0000-0000-0000-000000000000" ma:open="false" ma:isKeyword="false">
      <xsd:complexType>
        <xsd:sequence>
          <xsd:element ref="pc:Terms" minOccurs="0" maxOccurs="1"/>
        </xsd:sequence>
      </xsd:complexType>
    </xsd:element>
    <xsd:element name="ge418d4407e8473ea1f24943d2af68a0" ma:index="21" nillable="true" ma:taxonomy="true" ma:internalName="ge418d4407e8473ea1f24943d2af68a0" ma:taxonomyFieldName="EsmaAudience" ma:displayName="Audience" ma:readOnly="false" ma:default="" ma:fieldId="{0e418d44-07e8-473e-a1f2-4943d2af68a0}" ma:sspId="0ac1876e-32bf-4158-94e7-cdbcd053a335" ma:termSetId="76343289-0524-4d6c-b317-76d8c2e49caa" ma:anchorId="00000000-0000-0000-0000-000000000000" ma:open="false" ma:isKeyword="false">
      <xsd:complexType>
        <xsd:sequence>
          <xsd:element ref="pc:Terms" minOccurs="0" maxOccurs="1"/>
        </xsd:sequence>
      </xsd:complexType>
    </xsd:element>
    <xsd:element name="h5120757051f4265b2df7caf27dc72b8" ma:index="22" ma:taxonomy="true" ma:internalName="h5120757051f4265b2df7caf27dc72b8" ma:taxonomyFieldName="ConfidentialityLevel" ma:displayName="Confidentiality Level" ma:readOnly="false" ma:default="3;#Regular|07f1e362-856b-423d-bea6-a14079762141" ma:fieldId="{15120757-051f-4265-b2df-7caf27dc72b8}" ma:sspId="0ac1876e-32bf-4158-94e7-cdbcd053a335" ma:termSetId="63da149f-0364-4b58-9838-6f5855a402c0" ma:anchorId="00000000-0000-0000-0000-000000000000" ma:open="false" ma:isKeyword="false">
      <xsd:complexType>
        <xsd:sequence>
          <xsd:element ref="pc:Terms" minOccurs="0" maxOccurs="1"/>
        </xsd:sequence>
      </xsd:complexType>
    </xsd:element>
    <xsd:element name="laf6b5a4ead44d32b93d1b688ea794ab" ma:index="27" nillable="true" ma:taxonomy="true" ma:internalName="laf6b5a4ead44d32b93d1b688ea794ab" ma:taxonomyFieldName="Project" ma:displayName="Project" ma:indexed="true" ma:readOnly="false" ma:default="" ma:fieldId="{5af6b5a4-ead4-4d32-b93d-1b688ea794ab}" ma:sspId="0ac1876e-32bf-4158-94e7-cdbcd053a335" ma:termSetId="aada05f5-4d4f-426f-822c-5d1186832d3a" ma:anchorId="00000000-0000-0000-0000-000000000000" ma:open="true" ma:isKeyword="false">
      <xsd:complexType>
        <xsd:sequence>
          <xsd:element ref="pc:Terms" minOccurs="0" maxOccurs="1"/>
        </xsd:sequence>
      </xsd:complexType>
    </xsd:element>
    <xsd:element name="oe46e86011764c59ba216084e54ddc24" ma:index="29" nillable="true" ma:taxonomy="true" ma:internalName="oe46e86011764c59ba216084e54ddc24" ma:taxonomyFieldName="ProjectDocumentType" ma:displayName="Project Document Type" ma:readOnly="false" ma:default="" ma:fieldId="{8e46e860-1176-4c59-ba21-6084e54ddc24}" ma:sspId="0ac1876e-32bf-4158-94e7-cdbcd053a335" ma:termSetId="d3d25ad4-92b0-4a6d-b709-e2d47faf057d" ma:anchorId="00000000-0000-0000-0000-000000000000" ma:open="false" ma:isKeyword="false">
      <xsd:complexType>
        <xsd:sequence>
          <xsd:element ref="pc:Terms" minOccurs="0" maxOccurs="1"/>
        </xsd:sequence>
      </xsd:complexType>
    </xsd:element>
    <xsd:element name="g0296e462bda413dbe357a23ca349075" ma:index="31" nillable="true" ma:taxonomy="true" ma:internalName="g0296e462bda413dbe357a23ca349075" ma:taxonomyFieldName="Topic" ma:displayName="Topic" ma:readOnly="false" ma:default="" ma:fieldId="{00296e46-2bda-413d-be35-7a23ca349075}" ma:sspId="0ac1876e-32bf-4158-94e7-cdbcd053a335" ma:termSetId="53ff3253-6b3f-4fa6-b464-376e2d7fb297" ma:anchorId="00000000-0000-0000-0000-000000000000" ma:open="tru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3a5bd51-2615-4434-bcc2-2d8739b8ba43">
      <Value>377</Value>
      <Value>26</Value>
      <Value>20</Value>
      <Value>3</Value>
    </TaxCatchAll>
    <Year xmlns="63a5bd51-2615-4434-bcc2-2d8739b8ba43">2021</Year>
    <MeetingDate xmlns="63a5bd51-2615-4434-bcc2-2d8739b8ba43" xsi:nil="true"/>
    <_dlc_DocId xmlns="63a5bd51-2615-4434-bcc2-2d8739b8ba43">ESMA65-8-9359</_dlc_DocId>
    <_dlc_DocIdUrl xmlns="63a5bd51-2615-4434-bcc2-2d8739b8ba43">
      <Url>https://sherpa.esma.europa.eu/sites/RESICT/_layouts/15/DocIdRedir.aspx?ID=ESMA65-8-9359</Url>
      <Description>ESMA65-8-9359</Description>
    </_dlc_DocIdUrl>
    <laf6b5a4ead44d32b93d1b688ea794ab xmlns="63a5bd51-2615-4434-bcc2-2d8739b8ba43">
      <Terms xmlns="http://schemas.microsoft.com/office/infopath/2007/PartnerControls">
        <TermInfo xmlns="http://schemas.microsoft.com/office/infopath/2007/PartnerControls">
          <TermName xmlns="http://schemas.microsoft.com/office/infopath/2007/PartnerControls">STSRE</TermName>
          <TermId xmlns="http://schemas.microsoft.com/office/infopath/2007/PartnerControls">dc054982-321c-48f2-9d77-f34d632a1957</TermId>
        </TermInfo>
      </Terms>
    </laf6b5a4ead44d32b93d1b688ea794ab>
    <h8ff7ede047944baa9e4dfa2f1100355 xmlns="63a5bd51-2615-4434-bcc2-2d8739b8ba43">
      <Terms xmlns="http://schemas.microsoft.com/office/infopath/2007/PartnerControls">
        <TermInfo xmlns="http://schemas.microsoft.com/office/infopath/2007/PartnerControls">
          <TermName xmlns="http://schemas.microsoft.com/office/infopath/2007/PartnerControls">Project Documentation</TermName>
          <TermId xmlns="http://schemas.microsoft.com/office/infopath/2007/PartnerControls">52176c86-c685-44da-924d-2b2a8d65fba7</TermId>
        </TermInfo>
      </Terms>
    </h8ff7ede047944baa9e4dfa2f1100355>
    <h5120757051f4265b2df7caf27dc72b8 xmlns="63a5bd51-2615-4434-bcc2-2d8739b8ba43">
      <Terms xmlns="http://schemas.microsoft.com/office/infopath/2007/PartnerControls">
        <TermInfo xmlns="http://schemas.microsoft.com/office/infopath/2007/PartnerControls">
          <TermName xmlns="http://schemas.microsoft.com/office/infopath/2007/PartnerControls">Regular</TermName>
          <TermId xmlns="http://schemas.microsoft.com/office/infopath/2007/PartnerControls">07f1e362-856b-423d-bea6-a14079762141</TermId>
        </TermInfo>
      </Terms>
    </h5120757051f4265b2df7caf27dc72b8>
    <ge418d4407e8473ea1f24943d2af68a0 xmlns="63a5bd51-2615-4434-bcc2-2d8739b8ba43">
      <Terms xmlns="http://schemas.microsoft.com/office/infopath/2007/PartnerControls"/>
    </ge418d4407e8473ea1f24943d2af68a0>
    <oe46e86011764c59ba216084e54ddc24 xmlns="63a5bd51-2615-4434-bcc2-2d8739b8ba43">
      <Terms xmlns="http://schemas.microsoft.com/office/infopath/2007/PartnerControls"/>
    </oe46e86011764c59ba216084e54ddc24>
    <g0296e462bda413dbe357a23ca349075 xmlns="63a5bd51-2615-4434-bcc2-2d8739b8ba43">
      <Terms xmlns="http://schemas.microsoft.com/office/infopath/2007/PartnerControls"/>
    </g0296e462bda413dbe357a23ca349075>
    <b3516182a19645d39108bcfe46029da5 xmlns="63a5bd51-2615-4434-bcc2-2d8739b8ba43">
      <Terms xmlns="http://schemas.microsoft.com/office/infopath/2007/PartnerControls"/>
    </b3516182a19645d39108bcfe46029da5>
    <g86ca93511d1406ea885a61260ea8814 xmlns="63a5bd51-2615-4434-bcc2-2d8739b8ba43">
      <Terms xmlns="http://schemas.microsoft.com/office/infopath/2007/PartnerControls"/>
    </g86ca93511d1406ea885a61260ea8814>
    <aaa8e3ccdc4446a8baa86f4a33dd70aa xmlns="63a5bd51-2615-4434-bcc2-2d8739b8ba43">
      <Terms xmlns="http://schemas.microsoft.com/office/infopath/2007/PartnerControls">
        <TermInfo xmlns="http://schemas.microsoft.com/office/infopath/2007/PartnerControls">
          <TermName xmlns="http://schemas.microsoft.com/office/infopath/2007/PartnerControls">Information and Communication Technology</TermName>
          <TermId xmlns="http://schemas.microsoft.com/office/infopath/2007/PartnerControls">b8ce7266-090e-4718-b5c5-54bbcb1dd444</TermId>
        </TermInfo>
      </Terms>
    </aaa8e3ccdc4446a8baa86f4a33dd70aa>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CBBB10-6E01-4D9B-8B35-C6A2CAD0C118}">
  <ds:schemaRefs>
    <ds:schemaRef ds:uri="http://schemas.microsoft.com/sharepoint/v3/contenttype/forms"/>
  </ds:schemaRefs>
</ds:datastoreItem>
</file>

<file path=customXml/itemProps2.xml><?xml version="1.0" encoding="utf-8"?>
<ds:datastoreItem xmlns:ds="http://schemas.openxmlformats.org/officeDocument/2006/customXml" ds:itemID="{47C41430-A41C-4300-9CB7-6C091B7283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a5bd51-2615-4434-bcc2-2d8739b8ba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B3A113A-5130-414B-8E7F-0B5244F85D85}">
  <ds:schemaRefs>
    <ds:schemaRef ds:uri="http://purl.org/dc/elements/1.1/"/>
    <ds:schemaRef ds:uri="63a5bd51-2615-4434-bcc2-2d8739b8ba43"/>
    <ds:schemaRef ds:uri="http://schemas.microsoft.com/office/2006/metadata/properties"/>
    <ds:schemaRef ds:uri="http://schemas.microsoft.com/office/2006/documentManagement/types"/>
    <ds:schemaRef ds:uri="http://purl.org/dc/terms/"/>
    <ds:schemaRef ds:uri="http://schemas.microsoft.com/office/infopath/2007/PartnerControls"/>
    <ds:schemaRef ds:uri="http://purl.org/dc/dcmitype/"/>
    <ds:schemaRef ds:uri="http://schemas.openxmlformats.org/package/2006/metadata/core-properties"/>
    <ds:schemaRef ds:uri="http://www.w3.org/XML/1998/namespace"/>
  </ds:schemaRefs>
</ds:datastoreItem>
</file>

<file path=customXml/itemProps4.xml><?xml version="1.0" encoding="utf-8"?>
<ds:datastoreItem xmlns:ds="http://schemas.openxmlformats.org/officeDocument/2006/customXml" ds:itemID="{BAD26D99-B68F-454B-A2E9-0524B424C5C6}">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STS_Non-ABCP</vt:lpstr>
      <vt:lpstr>Val</vt:lpstr>
      <vt:lpstr>Legend</vt:lpstr>
      <vt:lpstr>Change log - Summary</vt:lpstr>
      <vt:lpstr>'STS_Non-ABCP'!bmkStart</vt:lpstr>
      <vt:lpstr>'STS_Non-ABCP'!Print_Area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Gosso</dc:creator>
  <cp:keywords/>
  <dc:description/>
  <cp:lastModifiedBy>Allen &amp; Overy</cp:lastModifiedBy>
  <cp:revision/>
  <cp:lastPrinted>2023-06-20T08:46:35Z</cp:lastPrinted>
  <dcterms:created xsi:type="dcterms:W3CDTF">2020-01-31T09:39:50Z</dcterms:created>
  <dcterms:modified xsi:type="dcterms:W3CDTF">2023-08-23T10:11:18Z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0x010100FFACC07A198C8B4DA99ADBE8332732C90102007EFC77358ED0DB449217EE51408FA342</vt:lpwstr>
  </property>
  <property fmtid="{D5CDD505-2E9C-101B-9397-08002B2CF9AE}" pid="3" name="EsmaAudience">
    <vt:lpwstr/>
  </property>
  <property fmtid="{D5CDD505-2E9C-101B-9397-08002B2CF9AE}" pid="4" name="ConfidentialityLevel">
    <vt:lpwstr>3;#Regular|07f1e362-856b-423d-bea6-a14079762141</vt:lpwstr>
  </property>
  <property fmtid="{D5CDD505-2E9C-101B-9397-08002B2CF9AE}" pid="5" name="TeamName">
    <vt:lpwstr>20;#Information and Communication Technology|b8ce7266-090e-4718-b5c5-54bbcb1dd444</vt:lpwstr>
  </property>
  <property fmtid="{D5CDD505-2E9C-101B-9397-08002B2CF9AE}" pid="6" name="Topic">
    <vt:lpwstr/>
  </property>
  <property fmtid="{D5CDD505-2E9C-101B-9397-08002B2CF9AE}" pid="7" name="DocumentType">
    <vt:lpwstr>26;#Project Documentation|52176c86-c685-44da-924d-2b2a8d65fba7</vt:lpwstr>
  </property>
  <property fmtid="{D5CDD505-2E9C-101B-9397-08002B2CF9AE}" pid="8" name="_dlc_DocIdItemGuid">
    <vt:lpwstr>60fadf43-af10-425d-bec2-0f56e0968ec7</vt:lpwstr>
  </property>
  <property fmtid="{D5CDD505-2E9C-101B-9397-08002B2CF9AE}" pid="9" name="Project">
    <vt:lpwstr>377;#STSRE|dc054982-321c-48f2-9d77-f34d632a1957</vt:lpwstr>
  </property>
  <property fmtid="{D5CDD505-2E9C-101B-9397-08002B2CF9AE}" pid="10" name="ProjectType">
    <vt:lpwstr/>
  </property>
  <property fmtid="{D5CDD505-2E9C-101B-9397-08002B2CF9AE}" pid="11" name="ProjectPhase">
    <vt:lpwstr/>
  </property>
  <property fmtid="{D5CDD505-2E9C-101B-9397-08002B2CF9AE}" pid="12" name="ProjectDocumentType">
    <vt:lpwstr/>
  </property>
  <property fmtid="{D5CDD505-2E9C-101B-9397-08002B2CF9AE}" pid="13" name="MSIP_Label_42e67a54-274b-43d7-8098-b3ba5f50e576_Enabled">
    <vt:lpwstr>true</vt:lpwstr>
  </property>
  <property fmtid="{D5CDD505-2E9C-101B-9397-08002B2CF9AE}" pid="14" name="MSIP_Label_42e67a54-274b-43d7-8098-b3ba5f50e576_SetDate">
    <vt:lpwstr>2022-03-08T14:19:54Z</vt:lpwstr>
  </property>
  <property fmtid="{D5CDD505-2E9C-101B-9397-08002B2CF9AE}" pid="15" name="MSIP_Label_42e67a54-274b-43d7-8098-b3ba5f50e576_Method">
    <vt:lpwstr>Standard</vt:lpwstr>
  </property>
  <property fmtid="{D5CDD505-2E9C-101B-9397-08002B2CF9AE}" pid="16" name="MSIP_Label_42e67a54-274b-43d7-8098-b3ba5f50e576_Name">
    <vt:lpwstr>42e67a54-274b-43d7-8098-b3ba5f50e576</vt:lpwstr>
  </property>
  <property fmtid="{D5CDD505-2E9C-101B-9397-08002B2CF9AE}" pid="17" name="MSIP_Label_42e67a54-274b-43d7-8098-b3ba5f50e576_SiteId">
    <vt:lpwstr>7f0b44d2-04f8-4672-bf5d-4676796468a3</vt:lpwstr>
  </property>
  <property fmtid="{D5CDD505-2E9C-101B-9397-08002B2CF9AE}" pid="18" name="MSIP_Label_42e67a54-274b-43d7-8098-b3ba5f50e576_ActionId">
    <vt:lpwstr>603a35d8-efbc-4241-b651-c498363df216</vt:lpwstr>
  </property>
  <property fmtid="{D5CDD505-2E9C-101B-9397-08002B2CF9AE}" pid="19" name="MSIP_Label_42e67a54-274b-43d7-8098-b3ba5f50e576_ContentBits">
    <vt:lpwstr>0</vt:lpwstr>
  </property>
  <property fmtid="{D5CDD505-2E9C-101B-9397-08002B2CF9AE}" pid="20" name="Client">
    <vt:lpwstr>0061297</vt:lpwstr>
  </property>
  <property fmtid="{D5CDD505-2E9C-101B-9397-08002B2CF9AE}" pid="21" name="Matter">
    <vt:lpwstr>0000576</vt:lpwstr>
  </property>
  <property fmtid="{D5CDD505-2E9C-101B-9397-08002B2CF9AE}" pid="22" name="cpDocRef">
    <vt:lpwstr>EUO1: 2009112458: 2</vt:lpwstr>
  </property>
  <property fmtid="{D5CDD505-2E9C-101B-9397-08002B2CF9AE}" pid="23" name="cpClientMatter">
    <vt:lpwstr>0061297-0000576</vt:lpwstr>
  </property>
  <property fmtid="{D5CDD505-2E9C-101B-9397-08002B2CF9AE}" pid="24" name="cpCombinedRef">
    <vt:lpwstr>0061297-0000576 EUO1: 2009112458: 2</vt:lpwstr>
  </property>
</Properties>
</file>